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TS3210DD78\share\★事務共有(R４～）\■市民スポーツ大会(含む春・秋 領収証、振込)\■R7スポーツ大会\R7要項\【マスター】R7市民スポーツ大会 提供用\更新済み\"/>
    </mc:Choice>
  </mc:AlternateContent>
  <xr:revisionPtr revIDLastSave="0" documentId="13_ncr:1_{5A0114B4-8C80-408F-83A8-1FE7C59421E9}" xr6:coauthVersionLast="47" xr6:coauthVersionMax="47" xr10:uidLastSave="{00000000-0000-0000-0000-000000000000}"/>
  <bookViews>
    <workbookView xWindow="-120" yWindow="-120" windowWidth="20730" windowHeight="11040" tabRatio="881" activeTab="2" xr2:uid="{00000000-000D-0000-FFFF-FFFF00000000}"/>
  </bookViews>
  <sheets>
    <sheet name="11 水泳" sheetId="95" r:id="rId1"/>
    <sheet name="11 水泳春競技順" sheetId="110" r:id="rId2"/>
    <sheet name="11水泳 申込票（一覧）" sheetId="51" r:id="rId3"/>
    <sheet name="11水泳プログラム順「呼び出し用」" sheetId="92" state="hidden" r:id="rId4"/>
    <sheet name="11 水泳 個人票" sheetId="111" r:id="rId5"/>
  </sheets>
  <definedNames>
    <definedName name="_1_2015春泳競技順" localSheetId="1">'11 水泳春競技順'!$A$1:$E$116</definedName>
    <definedName name="_1_2015春泳競技順">#REF!</definedName>
    <definedName name="_xlnm._FilterDatabase" localSheetId="3" hidden="1">'11水泳プログラム順「呼び出し用」'!$A$1:$K$88</definedName>
    <definedName name="_xlnm.Print_Area" localSheetId="0">'11 水泳'!$A$1:$Q$48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51" l="1"/>
  <c r="M12" i="51"/>
  <c r="M13" i="51"/>
  <c r="M14" i="51"/>
  <c r="M15" i="51"/>
  <c r="M16" i="51"/>
  <c r="M17" i="51"/>
  <c r="M18" i="51"/>
  <c r="M19" i="51"/>
  <c r="M20" i="51"/>
  <c r="M21" i="51"/>
  <c r="M22" i="51"/>
  <c r="G107" i="92"/>
  <c r="G111" i="92"/>
  <c r="G109" i="92"/>
  <c r="G110" i="92"/>
  <c r="G108" i="92"/>
  <c r="G102" i="92"/>
  <c r="G106" i="92"/>
  <c r="G104" i="92"/>
  <c r="G105" i="92"/>
  <c r="G103" i="92"/>
  <c r="G96" i="92"/>
  <c r="G101" i="92"/>
  <c r="G100" i="92"/>
  <c r="G99" i="92"/>
  <c r="G98" i="92"/>
  <c r="G97" i="92"/>
  <c r="G90" i="92"/>
  <c r="G95" i="92"/>
  <c r="G92" i="92"/>
  <c r="G93" i="92"/>
  <c r="G94" i="92"/>
  <c r="G91" i="92"/>
  <c r="G84" i="92"/>
  <c r="G89" i="92"/>
  <c r="G86" i="92"/>
  <c r="G87" i="92"/>
  <c r="G88" i="92"/>
  <c r="G85" i="92"/>
  <c r="G78" i="92"/>
  <c r="G83" i="92"/>
  <c r="G80" i="92"/>
  <c r="G81" i="92"/>
  <c r="G82" i="92"/>
  <c r="G79" i="92"/>
  <c r="G73" i="92"/>
  <c r="G77" i="92"/>
  <c r="G75" i="92"/>
  <c r="G76" i="92"/>
  <c r="G74" i="92"/>
  <c r="G68" i="92"/>
  <c r="G72" i="92"/>
  <c r="G70" i="92"/>
  <c r="G71" i="92"/>
  <c r="G69" i="92"/>
  <c r="G63" i="92"/>
  <c r="G67" i="92"/>
  <c r="G65" i="92"/>
  <c r="G66" i="92"/>
  <c r="G64" i="92"/>
  <c r="G58" i="92"/>
  <c r="G62" i="92"/>
  <c r="G60" i="92"/>
  <c r="G61" i="92"/>
  <c r="G59" i="92"/>
  <c r="G56" i="92"/>
  <c r="G57" i="92"/>
  <c r="G54" i="92"/>
  <c r="G55" i="92"/>
  <c r="G52" i="92"/>
  <c r="G53" i="92"/>
  <c r="G50" i="92"/>
  <c r="G51" i="92"/>
  <c r="G41" i="92"/>
  <c r="G42" i="92"/>
  <c r="G43" i="92"/>
  <c r="G44" i="92"/>
  <c r="G45" i="92"/>
  <c r="G46" i="92"/>
  <c r="G47" i="92"/>
  <c r="G40" i="92"/>
  <c r="G36" i="92"/>
  <c r="G39" i="92"/>
  <c r="G38" i="92"/>
  <c r="G37" i="92"/>
  <c r="G32" i="92"/>
  <c r="G35" i="92"/>
  <c r="G34" i="92"/>
  <c r="G33" i="92"/>
  <c r="G20" i="92"/>
  <c r="G21" i="92"/>
  <c r="G22" i="92"/>
  <c r="G23" i="92"/>
  <c r="G24" i="92"/>
  <c r="G25" i="92"/>
  <c r="G26" i="92"/>
  <c r="G27" i="92"/>
  <c r="G28" i="92"/>
  <c r="G29" i="92"/>
  <c r="G30" i="92"/>
  <c r="G31" i="92"/>
  <c r="G19" i="92"/>
  <c r="G3" i="92"/>
  <c r="G4" i="92"/>
  <c r="G5" i="92"/>
  <c r="G6" i="92"/>
  <c r="G7" i="92"/>
  <c r="G8" i="92"/>
  <c r="G9" i="92"/>
  <c r="G10" i="92"/>
  <c r="G11" i="92"/>
  <c r="G12" i="92"/>
  <c r="G13" i="92"/>
  <c r="G14" i="92"/>
  <c r="G15" i="92"/>
  <c r="G16" i="92"/>
  <c r="G17" i="92"/>
  <c r="G2" i="92"/>
  <c r="G18" i="92"/>
  <c r="G48" i="92"/>
  <c r="G49" i="92"/>
  <c r="G60" i="110"/>
  <c r="G59" i="110"/>
  <c r="G58" i="110"/>
  <c r="G57" i="110"/>
  <c r="G56" i="110"/>
  <c r="G55" i="110"/>
  <c r="G54" i="110"/>
  <c r="G53" i="110"/>
  <c r="G52" i="110"/>
  <c r="G51" i="110"/>
  <c r="G50" i="110"/>
  <c r="G49" i="110"/>
  <c r="G48" i="110"/>
  <c r="G47" i="110"/>
  <c r="G46" i="110"/>
  <c r="G45" i="110"/>
  <c r="G44" i="110"/>
  <c r="G43" i="110"/>
  <c r="G42" i="110"/>
  <c r="G41" i="110"/>
  <c r="G40" i="110"/>
  <c r="G39" i="110"/>
  <c r="G38" i="110"/>
  <c r="G37" i="110"/>
  <c r="G36" i="110"/>
  <c r="G35" i="110"/>
  <c r="G34" i="110"/>
  <c r="G33" i="110"/>
  <c r="G32" i="110"/>
  <c r="G31" i="110"/>
  <c r="G30" i="110"/>
  <c r="G29" i="110"/>
  <c r="G28" i="110"/>
  <c r="G27" i="110"/>
  <c r="G26" i="110"/>
  <c r="G25" i="110"/>
  <c r="G24" i="110"/>
  <c r="G23" i="110"/>
  <c r="G22" i="110"/>
  <c r="G21" i="110"/>
  <c r="G20" i="110"/>
  <c r="G19" i="110"/>
  <c r="G18" i="110"/>
  <c r="G17" i="110"/>
  <c r="G16" i="110"/>
  <c r="G15" i="110"/>
  <c r="G14" i="110"/>
  <c r="G13" i="110"/>
  <c r="G12" i="110"/>
  <c r="G11" i="110"/>
  <c r="G10" i="110"/>
  <c r="G9" i="110"/>
  <c r="G8" i="110"/>
  <c r="G7" i="110"/>
  <c r="J13" i="51"/>
  <c r="J14" i="51"/>
  <c r="J15" i="51"/>
  <c r="J16" i="51"/>
  <c r="J17" i="51"/>
  <c r="J18" i="51"/>
  <c r="J19" i="51"/>
  <c r="J20" i="51"/>
  <c r="J21" i="51"/>
  <c r="J22" i="51"/>
  <c r="J3" i="92"/>
  <c r="J4" i="92"/>
  <c r="J5" i="92"/>
  <c r="J6" i="92"/>
  <c r="J7" i="92"/>
  <c r="J8" i="92"/>
  <c r="J9" i="92"/>
  <c r="J10" i="92"/>
  <c r="J11" i="92"/>
  <c r="J12" i="92"/>
  <c r="J13" i="92"/>
  <c r="J14" i="92"/>
  <c r="J15" i="92"/>
  <c r="J16" i="92"/>
  <c r="J17" i="92"/>
  <c r="J18" i="92"/>
  <c r="J19" i="92"/>
  <c r="J20" i="92"/>
  <c r="J21" i="92"/>
  <c r="J22" i="92"/>
  <c r="J23" i="92"/>
  <c r="J24" i="92"/>
  <c r="J25" i="92"/>
  <c r="J26" i="92"/>
  <c r="J27" i="92"/>
  <c r="J28" i="92"/>
  <c r="J29" i="92"/>
  <c r="J30" i="92"/>
  <c r="J31" i="92"/>
  <c r="J33" i="92"/>
  <c r="J34" i="92"/>
  <c r="J35" i="92"/>
  <c r="J32" i="92"/>
  <c r="J37" i="92"/>
  <c r="J38" i="92"/>
  <c r="J39" i="92"/>
  <c r="J36" i="92"/>
  <c r="J40" i="92"/>
  <c r="J41" i="92"/>
  <c r="J42" i="92"/>
  <c r="J43" i="92"/>
  <c r="J44" i="92"/>
  <c r="J45" i="92"/>
  <c r="J46" i="92"/>
  <c r="J47" i="92"/>
  <c r="J48" i="92"/>
  <c r="J49" i="92"/>
  <c r="J51" i="92"/>
  <c r="J50" i="92"/>
  <c r="J53" i="92"/>
  <c r="J52" i="92"/>
  <c r="J55" i="92"/>
  <c r="J54" i="92"/>
  <c r="J57" i="92"/>
  <c r="J56" i="92"/>
  <c r="J59" i="92"/>
  <c r="J60" i="92"/>
  <c r="J61" i="92"/>
  <c r="J62" i="92"/>
  <c r="J58" i="92"/>
  <c r="J64" i="92"/>
  <c r="J65" i="92"/>
  <c r="J66" i="92"/>
  <c r="J67" i="92"/>
  <c r="J63" i="92"/>
  <c r="J69" i="92"/>
  <c r="J70" i="92"/>
  <c r="J71" i="92"/>
  <c r="J72" i="92"/>
  <c r="J68" i="92"/>
  <c r="J74" i="92"/>
  <c r="J75" i="92"/>
  <c r="J76" i="92"/>
  <c r="J77" i="92"/>
  <c r="J73" i="92"/>
  <c r="J79" i="92"/>
  <c r="J80" i="92"/>
  <c r="J81" i="92"/>
  <c r="J82" i="92"/>
  <c r="J83" i="92"/>
  <c r="J78" i="92"/>
  <c r="J85" i="92"/>
  <c r="J86" i="92"/>
  <c r="J87" i="92"/>
  <c r="J88" i="92"/>
  <c r="J89" i="92"/>
  <c r="J84" i="92"/>
  <c r="J91" i="92"/>
  <c r="J92" i="92"/>
  <c r="J93" i="92"/>
  <c r="J94" i="92"/>
  <c r="J95" i="92"/>
  <c r="J90" i="92"/>
  <c r="J97" i="92"/>
  <c r="J98" i="92"/>
  <c r="J99" i="92"/>
  <c r="J100" i="92"/>
  <c r="J101" i="92"/>
  <c r="J96" i="92"/>
  <c r="J103" i="92"/>
  <c r="J104" i="92"/>
  <c r="J105" i="92"/>
  <c r="J106" i="92"/>
  <c r="J102" i="92"/>
  <c r="J108" i="92"/>
  <c r="J109" i="92"/>
  <c r="J110" i="92"/>
  <c r="J111" i="92"/>
  <c r="J107" i="92"/>
  <c r="I3" i="92"/>
  <c r="I4" i="92"/>
  <c r="I5" i="92"/>
  <c r="I6" i="92"/>
  <c r="I7" i="92"/>
  <c r="I8" i="92"/>
  <c r="I9" i="92"/>
  <c r="I10" i="92"/>
  <c r="I11" i="92"/>
  <c r="I12" i="92"/>
  <c r="I13" i="92"/>
  <c r="I14" i="92"/>
  <c r="I15" i="92"/>
  <c r="I16" i="92"/>
  <c r="I17" i="92"/>
  <c r="I18" i="92"/>
  <c r="I19" i="92"/>
  <c r="I20" i="92"/>
  <c r="I21" i="92"/>
  <c r="I22" i="92"/>
  <c r="I23" i="92"/>
  <c r="I24" i="92"/>
  <c r="I25" i="92"/>
  <c r="I26" i="92"/>
  <c r="I27" i="92"/>
  <c r="I28" i="92"/>
  <c r="I29" i="92"/>
  <c r="I30" i="92"/>
  <c r="I31" i="92"/>
  <c r="I33" i="92"/>
  <c r="I34" i="92"/>
  <c r="I35" i="92"/>
  <c r="I32" i="92"/>
  <c r="I37" i="92"/>
  <c r="I38" i="92"/>
  <c r="I39" i="92"/>
  <c r="I36" i="92"/>
  <c r="I40" i="92"/>
  <c r="I41" i="92"/>
  <c r="I42" i="92"/>
  <c r="I43" i="92"/>
  <c r="I44" i="92"/>
  <c r="I45" i="92"/>
  <c r="I46" i="92"/>
  <c r="I47" i="92"/>
  <c r="I48" i="92"/>
  <c r="I49" i="92"/>
  <c r="I51" i="92"/>
  <c r="I50" i="92"/>
  <c r="I53" i="92"/>
  <c r="I52" i="92"/>
  <c r="I55" i="92"/>
  <c r="I54" i="92"/>
  <c r="I57" i="92"/>
  <c r="I56" i="92"/>
  <c r="I59" i="92"/>
  <c r="I60" i="92"/>
  <c r="I61" i="92"/>
  <c r="I62" i="92"/>
  <c r="I58" i="92"/>
  <c r="I64" i="92"/>
  <c r="I65" i="92"/>
  <c r="I66" i="92"/>
  <c r="I67" i="92"/>
  <c r="I63" i="92"/>
  <c r="I69" i="92"/>
  <c r="I70" i="92"/>
  <c r="I71" i="92"/>
  <c r="I72" i="92"/>
  <c r="I68" i="92"/>
  <c r="I74" i="92"/>
  <c r="I75" i="92"/>
  <c r="I76" i="92"/>
  <c r="I77" i="92"/>
  <c r="I73" i="92"/>
  <c r="I79" i="92"/>
  <c r="I80" i="92"/>
  <c r="I81" i="92"/>
  <c r="I82" i="92"/>
  <c r="I83" i="92"/>
  <c r="I78" i="92"/>
  <c r="I85" i="92"/>
  <c r="I86" i="92"/>
  <c r="I87" i="92"/>
  <c r="I88" i="92"/>
  <c r="I89" i="92"/>
  <c r="I84" i="92"/>
  <c r="I91" i="92"/>
  <c r="I92" i="92"/>
  <c r="I93" i="92"/>
  <c r="I94" i="92"/>
  <c r="I95" i="92"/>
  <c r="I90" i="92"/>
  <c r="I97" i="92"/>
  <c r="I98" i="92"/>
  <c r="I99" i="92"/>
  <c r="I100" i="92"/>
  <c r="I101" i="92"/>
  <c r="I96" i="92"/>
  <c r="I103" i="92"/>
  <c r="I104" i="92"/>
  <c r="I105" i="92"/>
  <c r="I106" i="92"/>
  <c r="I102" i="92"/>
  <c r="I108" i="92"/>
  <c r="I109" i="92"/>
  <c r="I110" i="92"/>
  <c r="I111" i="92"/>
  <c r="I107" i="92"/>
  <c r="H3" i="92"/>
  <c r="H4" i="92"/>
  <c r="H5" i="92"/>
  <c r="H6" i="92"/>
  <c r="H7" i="92"/>
  <c r="H8" i="92"/>
  <c r="H9" i="92"/>
  <c r="H10" i="92"/>
  <c r="H11" i="92"/>
  <c r="H12" i="92"/>
  <c r="H13" i="92"/>
  <c r="H14" i="92"/>
  <c r="H15" i="92"/>
  <c r="H16" i="92"/>
  <c r="H17" i="92"/>
  <c r="H18" i="92"/>
  <c r="H19" i="92"/>
  <c r="H20" i="92"/>
  <c r="H21" i="92"/>
  <c r="H22" i="92"/>
  <c r="H23" i="92"/>
  <c r="H24" i="92"/>
  <c r="H25" i="92"/>
  <c r="H26" i="92"/>
  <c r="H27" i="92"/>
  <c r="H28" i="92"/>
  <c r="H29" i="92"/>
  <c r="H30" i="92"/>
  <c r="H31" i="92"/>
  <c r="H33" i="92"/>
  <c r="H34" i="92"/>
  <c r="H35" i="92"/>
  <c r="H32" i="92"/>
  <c r="H37" i="92"/>
  <c r="H38" i="92"/>
  <c r="H39" i="92"/>
  <c r="H36" i="92"/>
  <c r="H40" i="92"/>
  <c r="H41" i="92"/>
  <c r="H42" i="92"/>
  <c r="H43" i="92"/>
  <c r="H44" i="92"/>
  <c r="H45" i="92"/>
  <c r="H46" i="92"/>
  <c r="H47" i="92"/>
  <c r="H48" i="92"/>
  <c r="H49" i="92"/>
  <c r="H51" i="92"/>
  <c r="H50" i="92"/>
  <c r="H53" i="92"/>
  <c r="H52" i="92"/>
  <c r="H55" i="92"/>
  <c r="H54" i="92"/>
  <c r="H57" i="92"/>
  <c r="H56" i="92"/>
  <c r="H59" i="92"/>
  <c r="H60" i="92"/>
  <c r="H61" i="92"/>
  <c r="H62" i="92"/>
  <c r="H58" i="92"/>
  <c r="H64" i="92"/>
  <c r="H65" i="92"/>
  <c r="H66" i="92"/>
  <c r="H67" i="92"/>
  <c r="H63" i="92"/>
  <c r="H69" i="92"/>
  <c r="H70" i="92"/>
  <c r="H71" i="92"/>
  <c r="H72" i="92"/>
  <c r="H68" i="92"/>
  <c r="H74" i="92"/>
  <c r="H75" i="92"/>
  <c r="H76" i="92"/>
  <c r="H77" i="92"/>
  <c r="H73" i="92"/>
  <c r="H79" i="92"/>
  <c r="H80" i="92"/>
  <c r="H81" i="92"/>
  <c r="H82" i="92"/>
  <c r="H83" i="92"/>
  <c r="H78" i="92"/>
  <c r="H85" i="92"/>
  <c r="H86" i="92"/>
  <c r="H87" i="92"/>
  <c r="H88" i="92"/>
  <c r="H89" i="92"/>
  <c r="H84" i="92"/>
  <c r="H91" i="92"/>
  <c r="H92" i="92"/>
  <c r="H93" i="92"/>
  <c r="H94" i="92"/>
  <c r="H95" i="92"/>
  <c r="H90" i="92"/>
  <c r="H97" i="92"/>
  <c r="H98" i="92"/>
  <c r="H99" i="92"/>
  <c r="H100" i="92"/>
  <c r="H101" i="92"/>
  <c r="H96" i="92"/>
  <c r="H103" i="92"/>
  <c r="H104" i="92"/>
  <c r="H105" i="92"/>
  <c r="H106" i="92"/>
  <c r="H102" i="92"/>
  <c r="H108" i="92"/>
  <c r="H109" i="92"/>
  <c r="H110" i="92"/>
  <c r="H111" i="92"/>
  <c r="H107" i="92"/>
  <c r="K107" i="92" l="1"/>
  <c r="K99" i="92"/>
  <c r="K95" i="92"/>
  <c r="K111" i="92"/>
  <c r="K73" i="92"/>
  <c r="K88" i="92"/>
  <c r="K76" i="92"/>
  <c r="K96" i="92"/>
  <c r="K104" i="92"/>
  <c r="K103" i="92"/>
  <c r="K60" i="92"/>
  <c r="K11" i="92"/>
  <c r="K90" i="92"/>
  <c r="K68" i="92"/>
  <c r="K53" i="92"/>
  <c r="K28" i="92"/>
  <c r="K20" i="92"/>
  <c r="K12" i="92"/>
  <c r="K87" i="92"/>
  <c r="K102" i="92"/>
  <c r="K63" i="92"/>
  <c r="K75" i="92"/>
  <c r="K4" i="92"/>
  <c r="K48" i="92"/>
  <c r="K64" i="92"/>
  <c r="K54" i="92"/>
  <c r="K36" i="92"/>
  <c r="K27" i="92"/>
  <c r="K55" i="92"/>
  <c r="K24" i="92"/>
  <c r="K16" i="92"/>
  <c r="K8" i="92"/>
  <c r="K15" i="92"/>
  <c r="K7" i="92"/>
  <c r="K25" i="92"/>
  <c r="K100" i="92"/>
  <c r="K57" i="92"/>
  <c r="K47" i="92"/>
  <c r="K19" i="92"/>
  <c r="K3" i="92"/>
  <c r="K59" i="92"/>
  <c r="K82" i="92"/>
  <c r="K86" i="92"/>
  <c r="K98" i="92"/>
  <c r="K105" i="92"/>
  <c r="K89" i="92"/>
  <c r="K58" i="92"/>
  <c r="K65" i="92"/>
  <c r="K79" i="92"/>
  <c r="K91" i="92"/>
  <c r="K108" i="92"/>
  <c r="K83" i="92"/>
  <c r="K93" i="92"/>
  <c r="K69" i="92"/>
  <c r="K81" i="92"/>
  <c r="K92" i="92"/>
  <c r="K110" i="92"/>
  <c r="K72" i="92"/>
  <c r="K71" i="92"/>
  <c r="K80" i="92"/>
  <c r="K94" i="92"/>
  <c r="K67" i="92"/>
  <c r="K66" i="92"/>
  <c r="K109" i="92"/>
  <c r="K77" i="92"/>
  <c r="K84" i="92"/>
  <c r="K78" i="92"/>
  <c r="K70" i="92"/>
  <c r="K85" i="92"/>
  <c r="K97" i="92"/>
  <c r="K106" i="92"/>
  <c r="K62" i="92"/>
  <c r="K56" i="92"/>
  <c r="K61" i="92"/>
  <c r="K74" i="92"/>
  <c r="K101" i="92"/>
  <c r="K32" i="92"/>
  <c r="K45" i="92"/>
  <c r="K50" i="92"/>
  <c r="K44" i="92"/>
  <c r="K33" i="92"/>
  <c r="K39" i="92"/>
  <c r="K51" i="92"/>
  <c r="K40" i="92"/>
  <c r="K49" i="92"/>
  <c r="K31" i="92"/>
  <c r="K30" i="92"/>
  <c r="K22" i="92"/>
  <c r="K13" i="92"/>
  <c r="M10" i="51" s="1"/>
  <c r="K5" i="92"/>
  <c r="J10" i="51" s="1"/>
  <c r="K18" i="92"/>
  <c r="K23" i="92"/>
  <c r="K29" i="92"/>
  <c r="K6" i="92"/>
  <c r="K14" i="92"/>
  <c r="K10" i="92"/>
  <c r="K21" i="92"/>
  <c r="K26" i="92"/>
  <c r="K17" i="92"/>
  <c r="K9" i="92"/>
  <c r="K43" i="92"/>
  <c r="K34" i="92"/>
  <c r="K35" i="92"/>
  <c r="K42" i="92"/>
  <c r="K37" i="92"/>
  <c r="K38" i="92"/>
  <c r="K41" i="92"/>
  <c r="K46" i="92"/>
  <c r="K52" i="92"/>
  <c r="D1" i="51"/>
  <c r="T55" i="92"/>
  <c r="S55" i="92"/>
  <c r="T52" i="92"/>
  <c r="S52" i="92"/>
  <c r="T53" i="92"/>
  <c r="S53" i="92"/>
  <c r="T50" i="92"/>
  <c r="S50" i="92"/>
  <c r="T51" i="92"/>
  <c r="S51" i="92"/>
  <c r="T49" i="92"/>
  <c r="S49" i="92"/>
  <c r="T48" i="92"/>
  <c r="S48" i="92"/>
  <c r="T47" i="92"/>
  <c r="S47" i="92"/>
  <c r="J2" i="92"/>
  <c r="I2" i="92"/>
  <c r="H2" i="92"/>
  <c r="T6" i="92"/>
  <c r="T5" i="92"/>
  <c r="V5" i="92" s="1"/>
  <c r="T4" i="92"/>
  <c r="V4" i="92" s="1"/>
  <c r="T3" i="92"/>
  <c r="M11" i="51" l="1"/>
  <c r="J11" i="51"/>
  <c r="J12" i="51"/>
  <c r="V52" i="92"/>
  <c r="V51" i="92"/>
  <c r="V55" i="92"/>
  <c r="V6" i="92"/>
  <c r="V3" i="92"/>
  <c r="V49" i="92"/>
  <c r="V47" i="92"/>
  <c r="V48" i="92"/>
  <c r="V50" i="92"/>
  <c r="K2" i="92"/>
  <c r="V53" i="92"/>
  <c r="A22" i="51"/>
  <c r="A21" i="51"/>
  <c r="A20" i="51"/>
  <c r="A19" i="51"/>
  <c r="A18" i="51"/>
  <c r="A17" i="51"/>
  <c r="A16" i="51"/>
  <c r="A15" i="51"/>
  <c r="A14" i="51"/>
  <c r="A13" i="51"/>
</calcChain>
</file>

<file path=xl/sharedStrings.xml><?xml version="1.0" encoding="utf-8"?>
<sst xmlns="http://schemas.openxmlformats.org/spreadsheetml/2006/main" count="997" uniqueCount="195">
  <si>
    <t>★</t>
  </si>
  <si>
    <t>参加資格</t>
  </si>
  <si>
    <t>申し込み</t>
  </si>
  <si>
    <t>その他</t>
  </si>
  <si>
    <t>性別</t>
  </si>
  <si>
    <t>男</t>
  </si>
  <si>
    <t>年齢</t>
  </si>
  <si>
    <t>歳</t>
    <rPh sb="0" eb="1">
      <t>サイ</t>
    </rPh>
    <phoneticPr fontId="1"/>
  </si>
  <si>
    <t>日時</t>
  </si>
  <si>
    <t>場所</t>
  </si>
  <si>
    <t>100m</t>
  </si>
  <si>
    <t>200m</t>
  </si>
  <si>
    <t>種目</t>
  </si>
  <si>
    <t>主管　　武蔵野市陸上競技協会</t>
  </si>
  <si>
    <t>　　</t>
    <phoneticPr fontId="1"/>
  </si>
  <si>
    <t>問合せ先</t>
    <phoneticPr fontId="1"/>
  </si>
  <si>
    <t>学年</t>
  </si>
  <si>
    <t>年</t>
    <rPh sb="0" eb="1">
      <t>ネン</t>
    </rPh>
    <phoneticPr fontId="1"/>
  </si>
  <si>
    <t>ふりがな</t>
    <phoneticPr fontId="1"/>
  </si>
  <si>
    <t>リレー</t>
  </si>
  <si>
    <t>№</t>
    <phoneticPr fontId="15"/>
  </si>
  <si>
    <t>男</t>
    <rPh sb="0" eb="1">
      <t>オトコ</t>
    </rPh>
    <phoneticPr fontId="1"/>
  </si>
  <si>
    <t>女</t>
    <rPh sb="0" eb="1">
      <t>オンナ</t>
    </rPh>
    <phoneticPr fontId="1"/>
  </si>
  <si>
    <t>区　分</t>
    <phoneticPr fontId="15"/>
  </si>
  <si>
    <t>区　分_2</t>
  </si>
  <si>
    <t>距　離</t>
    <phoneticPr fontId="15"/>
  </si>
  <si>
    <t>種　目</t>
    <phoneticPr fontId="15"/>
  </si>
  <si>
    <t>小学生女子</t>
  </si>
  <si>
    <t>低学年</t>
  </si>
  <si>
    <t>25m</t>
  </si>
  <si>
    <t>自由形</t>
  </si>
  <si>
    <t>一般男子</t>
  </si>
  <si>
    <t>平泳ぎ</t>
  </si>
  <si>
    <t>高学年</t>
  </si>
  <si>
    <t>中学生男子</t>
  </si>
  <si>
    <t>小学生男子</t>
  </si>
  <si>
    <t>50歳以上女子</t>
  </si>
  <si>
    <t>50m</t>
  </si>
  <si>
    <t>バタフライ</t>
  </si>
  <si>
    <t>40歳以上女子</t>
    <rPh sb="5" eb="7">
      <t>ジョシ</t>
    </rPh>
    <phoneticPr fontId="15"/>
  </si>
  <si>
    <t>60歳以上女子</t>
  </si>
  <si>
    <t>30歳以上女子</t>
    <phoneticPr fontId="15"/>
  </si>
  <si>
    <t>60歳以上男子</t>
  </si>
  <si>
    <t>一般女子</t>
  </si>
  <si>
    <t>中学生女子</t>
  </si>
  <si>
    <t>50歳以上男子</t>
    <phoneticPr fontId="15"/>
  </si>
  <si>
    <t>40歳以上男子</t>
    <phoneticPr fontId="15"/>
  </si>
  <si>
    <t>30歳以上男子</t>
  </si>
  <si>
    <t>背泳ぎ</t>
  </si>
  <si>
    <t>親子</t>
  </si>
  <si>
    <t>個人メドレー</t>
    <rPh sb="0" eb="2">
      <t>コジン</t>
    </rPh>
    <phoneticPr fontId="15"/>
  </si>
  <si>
    <t>小学生混合</t>
  </si>
  <si>
    <t>リレー</t>
    <phoneticPr fontId="15"/>
  </si>
  <si>
    <t>160歳以上女子</t>
  </si>
  <si>
    <t>メドレーリレー</t>
  </si>
  <si>
    <t>120歳以上女子</t>
  </si>
  <si>
    <t>160歳以上男子</t>
  </si>
  <si>
    <t>120歳以上男子</t>
  </si>
  <si>
    <t>武蔵野市水泳連盟</t>
    <rPh sb="0" eb="4">
      <t>ムシ</t>
    </rPh>
    <rPh sb="4" eb="8">
      <t>１１</t>
    </rPh>
    <phoneticPr fontId="1"/>
  </si>
  <si>
    <t>個人メドレー</t>
  </si>
  <si>
    <t>小学生低学年男子・女子</t>
  </si>
  <si>
    <t>小学生高学年男子・女子</t>
  </si>
  <si>
    <t>３０歳以上男子・女子</t>
  </si>
  <si>
    <t>４０歳以上男子・女子</t>
  </si>
  <si>
    <t>５０歳以上男子・女子</t>
  </si>
  <si>
    <t>６０歳以上男子・女子</t>
  </si>
  <si>
    <t>＊４名の合計年齢が１２０歳以上</t>
  </si>
  <si>
    <t>＊４名の合計年齢が１６０歳以上</t>
  </si>
  <si>
    <t>＊４名の合計年齢が２２０歳以上</t>
  </si>
  <si>
    <t>＊小学生と保護者。順序は、小学生→保護者とする。</t>
  </si>
  <si>
    <t xml:space="preserve"> 水　　　泳</t>
    <rPh sb="1" eb="2">
      <t>ミズ</t>
    </rPh>
    <rPh sb="5" eb="6">
      <t>エイ</t>
    </rPh>
    <phoneticPr fontId="1"/>
  </si>
  <si>
    <t>200m</t>
    <phoneticPr fontId="1"/>
  </si>
  <si>
    <t>2）一般の部は高校生以上とする。</t>
    <phoneticPr fontId="1"/>
  </si>
  <si>
    <t>　　　　</t>
    <phoneticPr fontId="1"/>
  </si>
  <si>
    <t>中 学 生 男 子 ・ 女 子</t>
    <phoneticPr fontId="1"/>
  </si>
  <si>
    <t>住所</t>
    <rPh sb="0" eb="2">
      <t>ジュウショ</t>
    </rPh>
    <phoneticPr fontId="1"/>
  </si>
  <si>
    <t>〒</t>
    <phoneticPr fontId="1"/>
  </si>
  <si>
    <t>10０m</t>
    <phoneticPr fontId="1"/>
  </si>
  <si>
    <t>大会名</t>
  </si>
  <si>
    <t>チーム名　　/　フリガナ</t>
    <phoneticPr fontId="15"/>
  </si>
  <si>
    <t>勤務先：名称/住所</t>
  </si>
  <si>
    <t>連絡先　☎　/　@mail</t>
  </si>
  <si>
    <t>No</t>
  </si>
  <si>
    <t>氏</t>
  </si>
  <si>
    <t>名</t>
  </si>
  <si>
    <t>P_No</t>
  </si>
  <si>
    <t>種目_1</t>
  </si>
  <si>
    <t>ｴﾝﾄﾘｰﾀｲﾑ_1</t>
  </si>
  <si>
    <t>種目_2</t>
  </si>
  <si>
    <t>ｴﾝﾄﾘｰﾀｲﾑ_2</t>
  </si>
  <si>
    <t>武蔵野</t>
    <rPh sb="0" eb="3">
      <t>ムサシノ</t>
    </rPh>
    <phoneticPr fontId="15"/>
  </si>
  <si>
    <t>太郎</t>
    <rPh sb="0" eb="2">
      <t>タロウ</t>
    </rPh>
    <phoneticPr fontId="15"/>
  </si>
  <si>
    <t>俊一</t>
    <rPh sb="0" eb="2">
      <t>シュンイチ</t>
    </rPh>
    <phoneticPr fontId="15"/>
  </si>
  <si>
    <t>シュンイチ</t>
    <phoneticPr fontId="15"/>
  </si>
  <si>
    <t>小1</t>
  </si>
  <si>
    <t>✓</t>
  </si>
  <si>
    <t>※個人参加の場合無記入可</t>
    <rPh sb="1" eb="3">
      <t>コジン</t>
    </rPh>
    <rPh sb="3" eb="5">
      <t>サンカ</t>
    </rPh>
    <rPh sb="6" eb="8">
      <t>バアイ</t>
    </rPh>
    <rPh sb="8" eb="9">
      <t>ム</t>
    </rPh>
    <rPh sb="9" eb="11">
      <t>キニュウ</t>
    </rPh>
    <rPh sb="11" eb="12">
      <t>カ</t>
    </rPh>
    <phoneticPr fontId="15"/>
  </si>
  <si>
    <t>代表者氏名　/　フリガナ</t>
    <phoneticPr fontId="15"/>
  </si>
  <si>
    <t>※保護者の方の氏名等</t>
    <rPh sb="1" eb="4">
      <t>ホゴシャ</t>
    </rPh>
    <rPh sb="5" eb="6">
      <t>カタ</t>
    </rPh>
    <rPh sb="7" eb="9">
      <t>シメイ</t>
    </rPh>
    <rPh sb="9" eb="10">
      <t>トウ</t>
    </rPh>
    <phoneticPr fontId="15"/>
  </si>
  <si>
    <t>自宅　：住所</t>
    <phoneticPr fontId="15"/>
  </si>
  <si>
    <r>
      <t>種目 　</t>
    </r>
    <r>
      <rPr>
        <sz val="8"/>
        <color indexed="8"/>
        <rFont val="Meiryo"/>
        <family val="3"/>
        <charset val="128"/>
      </rPr>
      <t>※競技順を確認の上ご記入下さい。</t>
    </r>
    <r>
      <rPr>
        <sz val="11"/>
        <color indexed="8"/>
        <rFont val="Meiryo"/>
        <family val="3"/>
        <charset val="128"/>
      </rPr>
      <t xml:space="preserve"> </t>
    </r>
    <rPh sb="5" eb="7">
      <t>キョウギ</t>
    </rPh>
    <rPh sb="7" eb="8">
      <t>ジュン</t>
    </rPh>
    <rPh sb="9" eb="11">
      <t>カクニン</t>
    </rPh>
    <rPh sb="12" eb="13">
      <t>ウエ</t>
    </rPh>
    <rPh sb="14" eb="17">
      <t>キニュウクダ</t>
    </rPh>
    <phoneticPr fontId="15"/>
  </si>
  <si>
    <t>氏(ﾌﾘｶﾞﾅ)</t>
    <phoneticPr fontId="15"/>
  </si>
  <si>
    <t>名(ﾌﾘｶﾞﾅ)</t>
    <phoneticPr fontId="15"/>
  </si>
  <si>
    <t>M</t>
  </si>
  <si>
    <t>F</t>
  </si>
  <si>
    <t>混合</t>
  </si>
  <si>
    <t>例</t>
    <rPh sb="0" eb="1">
      <t>レイ</t>
    </rPh>
    <phoneticPr fontId="15"/>
  </si>
  <si>
    <t>ムサシノ</t>
    <phoneticPr fontId="15"/>
  </si>
  <si>
    <t>タロウ</t>
    <phoneticPr fontId="15"/>
  </si>
  <si>
    <t>ムサシノ</t>
    <phoneticPr fontId="15"/>
  </si>
  <si>
    <t>武蔵野A</t>
    <rPh sb="0" eb="3">
      <t>ムサシノ</t>
    </rPh>
    <phoneticPr fontId="15"/>
  </si>
  <si>
    <t>太郎・俊一</t>
    <rPh sb="0" eb="2">
      <t>タロウ</t>
    </rPh>
    <rPh sb="3" eb="5">
      <t>シュンイチ</t>
    </rPh>
    <phoneticPr fontId="15"/>
  </si>
  <si>
    <t>TEL</t>
    <phoneticPr fontId="1"/>
  </si>
  <si>
    <r>
      <t xml:space="preserve">1) </t>
    </r>
    <r>
      <rPr>
        <b/>
        <sz val="11"/>
        <color theme="1"/>
        <rFont val="ＭＳ Ｐゴシック"/>
        <family val="3"/>
        <charset val="128"/>
        <scheme val="minor"/>
      </rPr>
      <t xml:space="preserve"> 年齢、学年は、本年４月２日現在とする。</t>
    </r>
    <rPh sb="11" eb="12">
      <t>ホン</t>
    </rPh>
    <rPh sb="12" eb="13">
      <t>ネン</t>
    </rPh>
    <phoneticPr fontId="1"/>
  </si>
  <si>
    <t>区　分_2</t>
    <phoneticPr fontId="15"/>
  </si>
  <si>
    <t>ss</t>
    <phoneticPr fontId="15"/>
  </si>
  <si>
    <t>Fﾘﾚｰ</t>
    <phoneticPr fontId="15"/>
  </si>
  <si>
    <t>ﾒﾘﾚｰ</t>
    <phoneticPr fontId="15"/>
  </si>
  <si>
    <t>受付印</t>
    <rPh sb="0" eb="3">
      <t>ウケツケイン</t>
    </rPh>
    <phoneticPr fontId="1"/>
  </si>
  <si>
    <t>参加費</t>
    <rPh sb="0" eb="3">
      <t>サンカヒ</t>
    </rPh>
    <phoneticPr fontId="1"/>
  </si>
  <si>
    <t>市内在住・在勤・在学の小学生以上で水泳のできる健康な人</t>
    <phoneticPr fontId="1"/>
  </si>
  <si>
    <t>4) 小学生混合リレーの泳者は、女子２名・男子２名とする。</t>
    <rPh sb="19" eb="20">
      <t>メイ</t>
    </rPh>
    <rPh sb="24" eb="25">
      <t>メイ</t>
    </rPh>
    <phoneticPr fontId="1"/>
  </si>
  <si>
    <t>200m</t>
    <phoneticPr fontId="1"/>
  </si>
  <si>
    <t>武蔵野温水プール（屋内）</t>
    <rPh sb="3" eb="5">
      <t>オンスイ</t>
    </rPh>
    <rPh sb="9" eb="11">
      <t>オクナイ</t>
    </rPh>
    <phoneticPr fontId="1"/>
  </si>
  <si>
    <t>小学生女子</t>
    <rPh sb="0" eb="2">
      <t>ショウガク</t>
    </rPh>
    <rPh sb="2" eb="3">
      <t>セイ</t>
    </rPh>
    <phoneticPr fontId="15"/>
  </si>
  <si>
    <t>小学生男子</t>
    <phoneticPr fontId="15"/>
  </si>
  <si>
    <t>小学生女子</t>
    <phoneticPr fontId="15"/>
  </si>
  <si>
    <t>午前の部終了</t>
    <rPh sb="0" eb="2">
      <t>ゴゼン</t>
    </rPh>
    <rPh sb="3" eb="4">
      <t>ブ</t>
    </rPh>
    <rPh sb="4" eb="6">
      <t>シュウリョウ</t>
    </rPh>
    <phoneticPr fontId="15"/>
  </si>
  <si>
    <t>退館の確認</t>
    <rPh sb="0" eb="2">
      <t>タイカン</t>
    </rPh>
    <rPh sb="3" eb="5">
      <t>カクニン</t>
    </rPh>
    <phoneticPr fontId="15"/>
  </si>
  <si>
    <t>午後の部</t>
    <rPh sb="0" eb="2">
      <t>ゴゴ</t>
    </rPh>
    <rPh sb="3" eb="4">
      <t>ブ</t>
    </rPh>
    <phoneticPr fontId="15"/>
  </si>
  <si>
    <t>220歳以上女子</t>
    <rPh sb="3" eb="6">
      <t>サイイジョウ</t>
    </rPh>
    <rPh sb="6" eb="8">
      <t>ジョシ</t>
    </rPh>
    <phoneticPr fontId="15"/>
  </si>
  <si>
    <t>中学生以上女子</t>
    <rPh sb="0" eb="3">
      <t>チュウガクセイ</t>
    </rPh>
    <rPh sb="3" eb="5">
      <t>イジョウ</t>
    </rPh>
    <phoneticPr fontId="15"/>
  </si>
  <si>
    <t>中学生以上男子</t>
    <rPh sb="0" eb="3">
      <t>チュウガクセイ</t>
    </rPh>
    <rPh sb="3" eb="5">
      <t>イジョウ</t>
    </rPh>
    <phoneticPr fontId="15"/>
  </si>
  <si>
    <t>220歳以上男子</t>
    <phoneticPr fontId="15"/>
  </si>
  <si>
    <t>24s</t>
    <phoneticPr fontId="15"/>
  </si>
  <si>
    <t>1''50'00</t>
    <phoneticPr fontId="15"/>
  </si>
  <si>
    <t>50s</t>
    <phoneticPr fontId="15"/>
  </si>
  <si>
    <t>43'00</t>
    <phoneticPr fontId="15"/>
  </si>
  <si>
    <r>
      <rPr>
        <sz val="11"/>
        <color theme="1"/>
        <rFont val="ＭＳ Ｐゴシック"/>
        <family val="3"/>
        <charset val="128"/>
      </rPr>
      <t xml:space="preserve">水泳連盟 事務局 </t>
    </r>
    <r>
      <rPr>
        <sz val="11"/>
        <color theme="1"/>
        <rFont val="ＭＳ ゴシック"/>
        <family val="3"/>
        <charset val="128"/>
      </rPr>
      <t>：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０８０－８４７９－１５７３</t>
    </r>
    <rPh sb="0" eb="4">
      <t>スイエイレンメイ</t>
    </rPh>
    <rPh sb="5" eb="8">
      <t>ジムキョク</t>
    </rPh>
    <phoneticPr fontId="1"/>
  </si>
  <si>
    <t xml:space="preserve">　 同一チームから複数のリレーチームがエントリーする場合は、チーム名+Ａ・Ｂ等、 </t>
    <phoneticPr fontId="1"/>
  </si>
  <si>
    <t xml:space="preserve">   大会当日、午前種目が９時３０分、午後種目は１３時までとする。</t>
    <rPh sb="3" eb="5">
      <t>タイカイ</t>
    </rPh>
    <rPh sb="5" eb="7">
      <t>トウジツ</t>
    </rPh>
    <phoneticPr fontId="1"/>
  </si>
  <si>
    <t>　 区分して記入する。チーム名は８文字までとする。リレーオーダー用紙の提出は、</t>
    <rPh sb="3" eb="4">
      <t>ワ</t>
    </rPh>
    <rPh sb="6" eb="8">
      <t>キニュウ</t>
    </rPh>
    <phoneticPr fontId="1"/>
  </si>
  <si>
    <t>3) リレー種目に出場するときは、申込票の「氏名」の欄にもチーム名を明記する。</t>
    <rPh sb="6" eb="8">
      <t>シュモク</t>
    </rPh>
    <rPh sb="17" eb="20">
      <t>モウシコミヒョウ</t>
    </rPh>
    <rPh sb="22" eb="24">
      <t>シメイ</t>
    </rPh>
    <rPh sb="26" eb="27">
      <t>ラン</t>
    </rPh>
    <phoneticPr fontId="1"/>
  </si>
  <si>
    <r>
      <t>選手　</t>
    </r>
    <r>
      <rPr>
        <sz val="8"/>
        <color indexed="8"/>
        <rFont val="Meiryo"/>
        <family val="3"/>
        <charset val="128"/>
      </rPr>
      <t>※学年は「本年4月2日現在」の学年。</t>
    </r>
    <rPh sb="4" eb="6">
      <t>ガクネン</t>
    </rPh>
    <rPh sb="8" eb="10">
      <t>ホンネン</t>
    </rPh>
    <rPh sb="11" eb="12">
      <t>ガツ</t>
    </rPh>
    <rPh sb="13" eb="14">
      <t>ニチ</t>
    </rPh>
    <rPh sb="14" eb="16">
      <t>ゲンザイ</t>
    </rPh>
    <phoneticPr fontId="15"/>
  </si>
  <si>
    <t>２２０歳以上男子・女子</t>
    <phoneticPr fontId="1"/>
  </si>
  <si>
    <t>１２０歳以上男子・女子</t>
    <phoneticPr fontId="1"/>
  </si>
  <si>
    <t>１６０歳以上男子・女子</t>
    <phoneticPr fontId="1"/>
  </si>
  <si>
    <t>親 子 リ レ ー  ５０m</t>
    <phoneticPr fontId="1"/>
  </si>
  <si>
    <t>※団体で申し込むチームは、水泳連盟に登録し競技役員を2名派遣すること。</t>
    <rPh sb="1" eb="3">
      <t>ダンタイ</t>
    </rPh>
    <rPh sb="4" eb="5">
      <t>モウ</t>
    </rPh>
    <rPh sb="6" eb="7">
      <t>コ</t>
    </rPh>
    <rPh sb="13" eb="17">
      <t>スイエイレンメイ</t>
    </rPh>
    <rPh sb="18" eb="20">
      <t>トウロク</t>
    </rPh>
    <rPh sb="21" eb="25">
      <t>キョウギヤクイン</t>
    </rPh>
    <rPh sb="27" eb="28">
      <t>メイ</t>
    </rPh>
    <rPh sb="28" eb="30">
      <t>ハケン</t>
    </rPh>
    <phoneticPr fontId="1"/>
  </si>
  <si>
    <t>氏　名</t>
    <rPh sb="0" eb="1">
      <t>シ</t>
    </rPh>
    <rPh sb="2" eb="3">
      <t>ナ</t>
    </rPh>
    <phoneticPr fontId="1"/>
  </si>
  <si>
    <t>小 中</t>
    <rPh sb="0" eb="1">
      <t>ショウ</t>
    </rPh>
    <rPh sb="2" eb="3">
      <t>チュウ</t>
    </rPh>
    <phoneticPr fontId="1"/>
  </si>
  <si>
    <t>高 大</t>
    <rPh sb="0" eb="1">
      <t>コウ</t>
    </rPh>
    <rPh sb="2" eb="3">
      <t>ダイ</t>
    </rPh>
    <phoneticPr fontId="1"/>
  </si>
  <si>
    <t>↑4月2日現在の学年を記入</t>
    <rPh sb="2" eb="3">
      <t>ガツ</t>
    </rPh>
    <rPh sb="4" eb="5">
      <t>ニチ</t>
    </rPh>
    <rPh sb="5" eb="7">
      <t>ゲンザイ</t>
    </rPh>
    <rPh sb="8" eb="10">
      <t>ガクネン</t>
    </rPh>
    <rPh sb="11" eb="13">
      <t>キニュウ</t>
    </rPh>
    <phoneticPr fontId="1"/>
  </si>
  <si>
    <t>ﾒｰﾙｱﾄﾞﾚｽ</t>
    <phoneticPr fontId="1"/>
  </si>
  <si>
    <t>@</t>
    <phoneticPr fontId="1"/>
  </si>
  <si>
    <t>所</t>
    <rPh sb="0" eb="1">
      <t>ショ</t>
    </rPh>
    <phoneticPr fontId="1"/>
  </si>
  <si>
    <t>在</t>
    <rPh sb="0" eb="1">
      <t>ザイ</t>
    </rPh>
    <phoneticPr fontId="1"/>
  </si>
  <si>
    <t>地</t>
    <rPh sb="0" eb="1">
      <t>チ</t>
    </rPh>
    <phoneticPr fontId="1"/>
  </si>
  <si>
    <t>TEL：</t>
    <phoneticPr fontId="1"/>
  </si>
  <si>
    <t>（〇で囲む）</t>
    <rPh sb="3" eb="4">
      <t>カコ</t>
    </rPh>
    <phoneticPr fontId="1"/>
  </si>
  <si>
    <t>　　30歳以上の部　　40歳以上の部　　50歳以上の部　　60歳以上の部</t>
    <rPh sb="4" eb="5">
      <t>サイ</t>
    </rPh>
    <rPh sb="5" eb="7">
      <t>イジョウ</t>
    </rPh>
    <rPh sb="8" eb="9">
      <t>ブ</t>
    </rPh>
    <rPh sb="13" eb="14">
      <t>サイ</t>
    </rPh>
    <rPh sb="14" eb="16">
      <t>イジョウ</t>
    </rPh>
    <rPh sb="17" eb="18">
      <t>ブ</t>
    </rPh>
    <rPh sb="22" eb="23">
      <t>サイ</t>
    </rPh>
    <rPh sb="23" eb="25">
      <t>イジョウ</t>
    </rPh>
    <rPh sb="26" eb="27">
      <t>ブ</t>
    </rPh>
    <rPh sb="31" eb="32">
      <t>サイ</t>
    </rPh>
    <rPh sb="32" eb="34">
      <t>イジョウ</t>
    </rPh>
    <rPh sb="35" eb="36">
      <t>ブ</t>
    </rPh>
    <phoneticPr fontId="1"/>
  </si>
  <si>
    <t>出場種目</t>
    <rPh sb="0" eb="4">
      <t>シュツジョウシュモク</t>
    </rPh>
    <phoneticPr fontId="1"/>
  </si>
  <si>
    <t>25ｍ</t>
    <phoneticPr fontId="1"/>
  </si>
  <si>
    <t xml:space="preserve">  エントリータイム</t>
    <phoneticPr fontId="1"/>
  </si>
  <si>
    <t>※距離・種目</t>
    <rPh sb="1" eb="3">
      <t>キョリ</t>
    </rPh>
    <rPh sb="4" eb="6">
      <t>シュモク</t>
    </rPh>
    <phoneticPr fontId="1"/>
  </si>
  <si>
    <t>50ｍ</t>
    <phoneticPr fontId="1"/>
  </si>
  <si>
    <t>それぞれ〇印</t>
    <rPh sb="5" eb="6">
      <t>シルシ</t>
    </rPh>
    <phoneticPr fontId="1"/>
  </si>
  <si>
    <t>100ｍ</t>
    <phoneticPr fontId="1"/>
  </si>
  <si>
    <t>（※個人メドレー以外の100ｍは中学生と一般のみ）</t>
    <rPh sb="2" eb="4">
      <t>コジン</t>
    </rPh>
    <rPh sb="8" eb="10">
      <t>イガイ</t>
    </rPh>
    <rPh sb="16" eb="19">
      <t>チュウガクセイ</t>
    </rPh>
    <rPh sb="20" eb="22">
      <t>イッパン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</si>
  <si>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</si>
  <si>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</si>
  <si>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〔市外住所の方は〕</t>
    <phoneticPr fontId="1"/>
  </si>
  <si>
    <t>学校名または勤務先</t>
    <phoneticPr fontId="1"/>
  </si>
  <si>
    <t>　　小学生低学年の部　　　小学生高学年の部　　　中学生の部　　　一般の部</t>
    <rPh sb="2" eb="5">
      <t>ショウガクセイ</t>
    </rPh>
    <rPh sb="5" eb="8">
      <t>テイガクネン</t>
    </rPh>
    <rPh sb="9" eb="10">
      <t>ブ</t>
    </rPh>
    <rPh sb="13" eb="16">
      <t>ショウガクセイ</t>
    </rPh>
    <rPh sb="16" eb="19">
      <t>コウガクネン</t>
    </rPh>
    <rPh sb="20" eb="21">
      <t>ブ</t>
    </rPh>
    <rPh sb="24" eb="27">
      <t>チュウガクセイ</t>
    </rPh>
    <rPh sb="28" eb="29">
      <t>ブ</t>
    </rPh>
    <rPh sb="32" eb="34">
      <t>イッパン</t>
    </rPh>
    <rPh sb="35" eb="36">
      <t>ブ</t>
    </rPh>
    <phoneticPr fontId="1"/>
  </si>
  <si>
    <r>
      <rPr>
        <u/>
        <sz val="11"/>
        <color theme="1"/>
        <rFont val="ＭＳ ゴシック"/>
        <family val="3"/>
        <charset val="128"/>
      </rPr>
      <t>申込票【一覧表】と【個人票(１種目につき1枚)】の２種類記入</t>
    </r>
    <r>
      <rPr>
        <sz val="11"/>
        <color theme="1"/>
        <rFont val="ＭＳ ゴシック"/>
        <family val="3"/>
        <charset val="128"/>
      </rPr>
      <t>し、</t>
    </r>
    <rPh sb="0" eb="2">
      <t>モウシコミ</t>
    </rPh>
    <rPh sb="2" eb="3">
      <t>ヒョウ</t>
    </rPh>
    <rPh sb="4" eb="6">
      <t>イチラン</t>
    </rPh>
    <rPh sb="6" eb="7">
      <t>ヒョウ</t>
    </rPh>
    <rPh sb="10" eb="13">
      <t>コジンヒョウ</t>
    </rPh>
    <rPh sb="15" eb="17">
      <t>シュモク</t>
    </rPh>
    <rPh sb="21" eb="22">
      <t>マイ</t>
    </rPh>
    <rPh sb="26" eb="28">
      <t>シュルイ</t>
    </rPh>
    <rPh sb="28" eb="30">
      <t>キニュウ</t>
    </rPh>
    <phoneticPr fontId="1"/>
  </si>
  <si>
    <t>　b. 受付場所…武蔵野市スポーツ協会（総合体育館３Ｆ）</t>
    <phoneticPr fontId="1"/>
  </si>
  <si>
    <r>
      <t>　c.</t>
    </r>
    <r>
      <rPr>
        <sz val="11"/>
        <color theme="1"/>
        <rFont val="ＭＳ ゴシック"/>
        <family val="1"/>
        <charset val="128"/>
      </rPr>
      <t> </t>
    </r>
    <r>
      <rPr>
        <sz val="11"/>
        <color theme="1"/>
        <rFont val="ＭＳ ゴシック"/>
        <family val="3"/>
        <charset val="128"/>
      </rPr>
      <t>受付時間…午前９時～午後６時（土・日・祝日は午後５時まで）</t>
    </r>
    <phoneticPr fontId="1"/>
  </si>
  <si>
    <r>
      <rPr>
        <b/>
        <sz val="10"/>
        <rFont val="ＭＳ Ｐゴシック"/>
        <family val="3"/>
        <charset val="128"/>
        <scheme val="minor"/>
      </rPr>
      <t>プログラム</t>
    </r>
    <r>
      <rPr>
        <b/>
        <sz val="11"/>
        <rFont val="ＭＳ Ｐゴシック"/>
        <family val="3"/>
        <charset val="128"/>
        <scheme val="minor"/>
      </rPr>
      <t>№</t>
    </r>
    <phoneticPr fontId="1"/>
  </si>
  <si>
    <t>　1）性別・部門別・距離・種目を〇で囲んでください
　2）プログラム№、エントリータイムは必ずご記入ください
　3）団体の方は　　　　　欄のチーム名のみご記入ください
　4）この【個人票】は１種目につき１枚、２種目の場合は２枚提出してください
　5）別紙 申込票【一覧表】も一緒に提出してください</t>
    <rPh sb="102" eb="103">
      <t>マイ</t>
    </rPh>
    <rPh sb="113" eb="115">
      <t>テイシュツ</t>
    </rPh>
    <rPh sb="125" eb="127">
      <t>ベッシ</t>
    </rPh>
    <rPh sb="128" eb="131">
      <t>モウシコミヒョウ</t>
    </rPh>
    <rPh sb="132" eb="135">
      <t>イチランヒョウ</t>
    </rPh>
    <rPh sb="137" eb="139">
      <t>イッショ</t>
    </rPh>
    <rPh sb="140" eb="142">
      <t>テイシュツ</t>
    </rPh>
    <phoneticPr fontId="1"/>
  </si>
  <si>
    <r>
      <rPr>
        <sz val="10"/>
        <rFont val="ＭＳ Ｐゴシック"/>
        <family val="3"/>
        <charset val="128"/>
        <scheme val="minor"/>
      </rPr>
      <t>〔団体の方は〕</t>
    </r>
    <r>
      <rPr>
        <sz val="11"/>
        <rFont val="ＭＳ Ｐゴシック"/>
        <family val="3"/>
        <charset val="128"/>
        <scheme val="minor"/>
      </rPr>
      <t>チーム名</t>
    </r>
    <rPh sb="4" eb="5">
      <t>カタ</t>
    </rPh>
    <rPh sb="10" eb="11">
      <t>メイ</t>
    </rPh>
    <phoneticPr fontId="1"/>
  </si>
  <si>
    <t>５月１８日（日）　午前９時開場　　午前９時３０分開始</t>
    <phoneticPr fontId="1"/>
  </si>
  <si>
    <r>
      <t>5) 出場種目は</t>
    </r>
    <r>
      <rPr>
        <b/>
        <sz val="11"/>
        <color theme="1"/>
        <rFont val="ＭＳ ゴシック"/>
        <family val="3"/>
        <charset val="128"/>
      </rPr>
      <t>一人２種目以内</t>
    </r>
    <r>
      <rPr>
        <sz val="11"/>
        <color theme="1"/>
        <rFont val="ＭＳ ゴシック"/>
        <family val="3"/>
        <charset val="128"/>
      </rPr>
      <t>(リレーは除く)。同一リレー種目への重複出場は認めない。</t>
    </r>
    <rPh sb="25" eb="26">
      <t>イツ</t>
    </rPh>
    <rPh sb="29" eb="31">
      <t>シュモク</t>
    </rPh>
    <phoneticPr fontId="1"/>
  </si>
  <si>
    <t>6) 水泳帽は必ず着帽すること。</t>
    <phoneticPr fontId="1"/>
  </si>
  <si>
    <t>7) 車での来場は禁止する。</t>
    <phoneticPr fontId="1"/>
  </si>
  <si>
    <t>8）午前の部・午後の部の完全入替制とする。</t>
    <rPh sb="2" eb="4">
      <t>ゴゼン</t>
    </rPh>
    <rPh sb="5" eb="6">
      <t>ブ</t>
    </rPh>
    <rPh sb="7" eb="9">
      <t>ゴゴ</t>
    </rPh>
    <rPh sb="10" eb="11">
      <t>ブ</t>
    </rPh>
    <rPh sb="12" eb="14">
      <t>カンゼン</t>
    </rPh>
    <rPh sb="14" eb="16">
      <t>イレカエ</t>
    </rPh>
    <rPh sb="16" eb="17">
      <t>セイ</t>
    </rPh>
    <phoneticPr fontId="1"/>
  </si>
  <si>
    <t>9) 撮影した動画や写真をSNSに載せることを禁止する。</t>
    <rPh sb="3" eb="5">
      <t>サツエイ</t>
    </rPh>
    <rPh sb="7" eb="9">
      <t>ドウガ</t>
    </rPh>
    <rPh sb="10" eb="12">
      <t>シャシン</t>
    </rPh>
    <rPh sb="17" eb="18">
      <t>ノ</t>
    </rPh>
    <rPh sb="23" eb="25">
      <t>キンシ</t>
    </rPh>
    <phoneticPr fontId="1"/>
  </si>
  <si>
    <t>10) 観覧可能。</t>
    <rPh sb="4" eb="8">
      <t>カンランカノウ</t>
    </rPh>
    <phoneticPr fontId="1"/>
  </si>
  <si>
    <t>一 般 男 子 ・ 女 子</t>
    <phoneticPr fontId="1"/>
  </si>
  <si>
    <r>
      <rPr>
        <b/>
        <u/>
        <sz val="11"/>
        <color theme="1"/>
        <rFont val="ＭＳ ゴシック"/>
        <family val="3"/>
        <charset val="128"/>
      </rPr>
      <t>参加費を添えて</t>
    </r>
    <r>
      <rPr>
        <sz val="11"/>
        <color theme="1"/>
        <rFont val="ＭＳ ゴシック"/>
        <family val="3"/>
        <charset val="128"/>
      </rPr>
      <t>申し込む。リレー出場の場合も【個人票】は必要。</t>
    </r>
    <rPh sb="22" eb="25">
      <t>コジンヒョウ</t>
    </rPh>
    <rPh sb="27" eb="29">
      <t>ヒツヨウ</t>
    </rPh>
    <phoneticPr fontId="1"/>
  </si>
  <si>
    <r>
      <rPr>
        <sz val="11"/>
        <rFont val="Times New Roman"/>
        <family val="1"/>
      </rPr>
      <t xml:space="preserve">    </t>
    </r>
    <r>
      <rPr>
        <sz val="11"/>
        <rFont val="ＭＳ ゴシック"/>
        <family val="3"/>
        <charset val="128"/>
      </rPr>
      <t>a.</t>
    </r>
    <r>
      <rPr>
        <sz val="7"/>
        <rFont val="ＭＳ ゴシック"/>
        <family val="1"/>
        <charset val="128"/>
      </rPr>
      <t> </t>
    </r>
    <r>
      <rPr>
        <sz val="7"/>
        <rFont val="Times New Roman"/>
        <family val="1"/>
      </rPr>
      <t xml:space="preserve"> </t>
    </r>
    <r>
      <rPr>
        <sz val="11"/>
        <rFont val="ＭＳ ゴシック"/>
        <family val="3"/>
        <charset val="128"/>
      </rPr>
      <t>受付期間…４</t>
    </r>
    <r>
      <rPr>
        <sz val="11"/>
        <rFont val="ＭＳ Ｐゴシック"/>
        <family val="3"/>
        <charset val="128"/>
      </rPr>
      <t>月１日 （火）　～　４月１８日(金)　　※１５日(火)は除く</t>
    </r>
    <rPh sb="19" eb="20">
      <t>ヒ</t>
    </rPh>
    <rPh sb="30" eb="31">
      <t>キン</t>
    </rPh>
    <rPh sb="37" eb="38">
      <t>ニチ</t>
    </rPh>
    <rPh sb="39" eb="40">
      <t>ヒ</t>
    </rPh>
    <rPh sb="42" eb="43">
      <t>ノゾ</t>
    </rPh>
    <phoneticPr fontId="1"/>
  </si>
  <si>
    <t>小学・中学生…一人１１円（保険料として、中止または出場取消の場合でも返金しない）</t>
    <rPh sb="0" eb="2">
      <t>ショウガク</t>
    </rPh>
    <rPh sb="3" eb="6">
      <t>チュウガクセイ</t>
    </rPh>
    <rPh sb="13" eb="16">
      <t>ホケンリョウ</t>
    </rPh>
    <rPh sb="20" eb="22">
      <t>チュウシ</t>
    </rPh>
    <rPh sb="25" eb="27">
      <t>シュツジョウ</t>
    </rPh>
    <rPh sb="27" eb="29">
      <t>トリケシ</t>
    </rPh>
    <rPh sb="30" eb="32">
      <t>バアイ</t>
    </rPh>
    <rPh sb="34" eb="36">
      <t>ヘンキン</t>
    </rPh>
    <phoneticPr fontId="1"/>
  </si>
  <si>
    <t>一　般…一人５００円（保険料含む、中止または出場取消の場合でも返金しない）</t>
    <rPh sb="0" eb="1">
      <t>イッ</t>
    </rPh>
    <rPh sb="2" eb="3">
      <t>ハン</t>
    </rPh>
    <rPh sb="11" eb="14">
      <t>ホケンリョウ</t>
    </rPh>
    <rPh sb="14" eb="15">
      <t>フク</t>
    </rPh>
    <rPh sb="17" eb="19">
      <t>チュウシ</t>
    </rPh>
    <rPh sb="22" eb="24">
      <t>シュツジョウ</t>
    </rPh>
    <rPh sb="24" eb="26">
      <t>トリケシ</t>
    </rPh>
    <rPh sb="27" eb="29">
      <t>バアイ</t>
    </rPh>
    <rPh sb="31" eb="33">
      <t>ヘンキン</t>
    </rPh>
    <phoneticPr fontId="1"/>
  </si>
  <si>
    <t>　　自由形　　平泳ぎ　　背泳ぎ　　バタフライ</t>
    <rPh sb="2" eb="5">
      <t>ジユウガタ</t>
    </rPh>
    <rPh sb="7" eb="9">
      <t>ヒラオヨ</t>
    </rPh>
    <rPh sb="12" eb="14">
      <t>セオヨ</t>
    </rPh>
    <phoneticPr fontId="1"/>
  </si>
  <si>
    <t>　　個人メドレー　　　リレー　　　メドレーリレー</t>
    <rPh sb="2" eb="4">
      <t>コジン</t>
    </rPh>
    <phoneticPr fontId="1"/>
  </si>
  <si>
    <t>区分別</t>
    <rPh sb="0" eb="3">
      <t>クブンベツ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</si>
</sst>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ゴシック"/>
      <family val="3"/>
      <charset val="128"/>
    </font>
    <font>
      <u val="double"/>
      <sz val="20"/>
      <color theme="1"/>
      <name val="HGP創英角ｺﾞｼｯｸUB"/>
      <family val="3"/>
      <charset val="128"/>
    </font>
    <font>
      <sz val="11"/>
      <color theme="1"/>
      <name val="Century Gothic"/>
      <family val="2"/>
    </font>
    <font>
      <u/>
      <sz val="11"/>
      <color theme="1"/>
      <name val="ＭＳ ゴシック"/>
      <family val="3"/>
      <charset val="128"/>
    </font>
    <font>
      <u val="double"/>
      <sz val="24"/>
      <color theme="1"/>
      <name val="HGP創英角ｺﾞｼｯｸUB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Times New Roman"/>
      <family val="1"/>
    </font>
    <font>
      <sz val="11"/>
      <name val="ＭＳ Ｐゴシック"/>
      <family val="3"/>
      <charset val="128"/>
      <scheme val="minor"/>
    </font>
    <font>
      <sz val="11"/>
      <name val="Times New Roman"/>
      <family val="1"/>
    </font>
    <font>
      <sz val="10"/>
      <name val="Meiryo UI"/>
      <family val="3"/>
      <charset val="128"/>
    </font>
    <font>
      <sz val="12"/>
      <name val="HGPｺﾞｼｯｸM"/>
      <family val="3"/>
      <charset val="128"/>
    </font>
    <font>
      <sz val="1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rgb="FF000000"/>
      <name val="Meiryo"/>
      <family val="3"/>
      <charset val="128"/>
    </font>
    <font>
      <sz val="6"/>
      <name val="Meiryo UI"/>
      <family val="3"/>
      <charset val="128"/>
    </font>
    <font>
      <sz val="10"/>
      <color rgb="FF000000"/>
      <name val="Meiryo"/>
      <family val="3"/>
      <charset val="128"/>
    </font>
    <font>
      <sz val="11"/>
      <name val="MS PGothic"/>
      <family val="3"/>
    </font>
    <font>
      <sz val="6"/>
      <color rgb="FF000000"/>
      <name val="Meiryo UI"/>
      <family val="3"/>
      <charset val="128"/>
    </font>
    <font>
      <sz val="8"/>
      <color indexed="8"/>
      <name val="Meiryo"/>
      <family val="3"/>
      <charset val="128"/>
    </font>
    <font>
      <sz val="11"/>
      <color indexed="8"/>
      <name val="Meiryo"/>
      <family val="3"/>
      <charset val="128"/>
    </font>
    <font>
      <sz val="6"/>
      <color rgb="FF000000"/>
      <name val="Meiryo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name val="ＭＳ ゴシック"/>
      <family val="1"/>
      <charset val="128"/>
    </font>
    <font>
      <sz val="11"/>
      <color theme="1"/>
      <name val="ＭＳ ゴシック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ゴシック"/>
      <family val="1"/>
      <charset val="128"/>
    </font>
    <font>
      <sz val="10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0000"/>
      <name val="MS PGothic"/>
      <family val="3"/>
    </font>
    <font>
      <sz val="1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tted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7" fillId="0" borderId="0"/>
    <xf numFmtId="0" fontId="47" fillId="0" borderId="0"/>
    <xf numFmtId="0" fontId="14" fillId="0" borderId="0">
      <alignment vertical="center"/>
    </xf>
  </cellStyleXfs>
  <cellXfs count="284">
    <xf numFmtId="0" fontId="0" fillId="0" borderId="0" xfId="0">
      <alignment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 wrapText="1"/>
    </xf>
    <xf numFmtId="0" fontId="9" fillId="0" borderId="0" xfId="0" applyFo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30" fillId="0" borderId="59" xfId="0" applyFont="1" applyBorder="1" applyProtection="1">
      <alignment vertical="center"/>
      <protection locked="0"/>
    </xf>
    <xf numFmtId="49" fontId="30" fillId="0" borderId="59" xfId="0" applyNumberFormat="1" applyFont="1" applyBorder="1" applyProtection="1">
      <alignment vertical="center"/>
      <protection locked="0"/>
    </xf>
    <xf numFmtId="176" fontId="30" fillId="0" borderId="56" xfId="0" applyNumberFormat="1" applyFont="1" applyBorder="1" applyProtection="1">
      <alignment vertical="center"/>
      <protection locked="0"/>
    </xf>
    <xf numFmtId="0" fontId="30" fillId="0" borderId="59" xfId="0" applyFont="1" applyBorder="1" applyProtection="1">
      <alignment vertical="center"/>
      <protection hidden="1"/>
    </xf>
    <xf numFmtId="0" fontId="24" fillId="0" borderId="62" xfId="0" applyFont="1" applyBorder="1" applyAlignment="1" applyProtection="1">
      <alignment horizontal="centerContinuous" vertical="center"/>
      <protection hidden="1"/>
    </xf>
    <xf numFmtId="0" fontId="24" fillId="0" borderId="61" xfId="0" applyFont="1" applyBorder="1" applyAlignment="1" applyProtection="1">
      <alignment horizontal="centerContinuous" vertical="center"/>
      <protection hidden="1"/>
    </xf>
    <xf numFmtId="0" fontId="24" fillId="0" borderId="62" xfId="0" applyFont="1" applyBorder="1" applyAlignment="1">
      <alignment horizontal="centerContinuous" vertical="center"/>
    </xf>
    <xf numFmtId="0" fontId="24" fillId="0" borderId="63" xfId="0" applyFont="1" applyBorder="1" applyAlignment="1">
      <alignment horizontal="centerContinuous" vertical="center"/>
    </xf>
    <xf numFmtId="0" fontId="24" fillId="0" borderId="0" xfId="0" applyFont="1">
      <alignment vertical="center"/>
    </xf>
    <xf numFmtId="0" fontId="30" fillId="0" borderId="81" xfId="0" applyFont="1" applyBorder="1">
      <alignment vertical="center"/>
    </xf>
    <xf numFmtId="0" fontId="30" fillId="0" borderId="82" xfId="0" applyFont="1" applyBorder="1">
      <alignment vertical="center"/>
    </xf>
    <xf numFmtId="0" fontId="30" fillId="0" borderId="83" xfId="0" applyFont="1" applyBorder="1">
      <alignment vertical="center"/>
    </xf>
    <xf numFmtId="0" fontId="30" fillId="0" borderId="84" xfId="0" applyFont="1" applyBorder="1">
      <alignment vertical="center"/>
    </xf>
    <xf numFmtId="0" fontId="35" fillId="0" borderId="81" xfId="0" applyFont="1" applyBorder="1">
      <alignment vertical="center"/>
    </xf>
    <xf numFmtId="0" fontId="35" fillId="0" borderId="85" xfId="0" applyFont="1" applyBorder="1">
      <alignment vertical="center"/>
    </xf>
    <xf numFmtId="0" fontId="30" fillId="0" borderId="86" xfId="0" applyFont="1" applyBorder="1">
      <alignment vertical="center"/>
    </xf>
    <xf numFmtId="0" fontId="30" fillId="0" borderId="87" xfId="0" applyFont="1" applyBorder="1" applyProtection="1">
      <alignment vertical="center"/>
      <protection locked="0"/>
    </xf>
    <xf numFmtId="0" fontId="30" fillId="0" borderId="88" xfId="0" applyFont="1" applyBorder="1" applyProtection="1">
      <alignment vertical="center"/>
      <protection locked="0"/>
    </xf>
    <xf numFmtId="49" fontId="30" fillId="0" borderId="88" xfId="0" applyNumberFormat="1" applyFont="1" applyBorder="1" applyProtection="1">
      <alignment vertical="center"/>
      <protection locked="0"/>
    </xf>
    <xf numFmtId="176" fontId="30" fillId="0" borderId="89" xfId="0" applyNumberFormat="1" applyFont="1" applyBorder="1" applyProtection="1">
      <alignment vertical="center"/>
      <protection locked="0"/>
    </xf>
    <xf numFmtId="49" fontId="30" fillId="0" borderId="90" xfId="0" applyNumberFormat="1" applyFont="1" applyBorder="1" applyProtection="1">
      <alignment vertical="center"/>
      <protection locked="0"/>
    </xf>
    <xf numFmtId="0" fontId="28" fillId="0" borderId="92" xfId="0" applyFont="1" applyBorder="1" applyAlignment="1" applyProtection="1">
      <alignment horizontal="center" vertical="center"/>
      <protection locked="0"/>
    </xf>
    <xf numFmtId="0" fontId="28" fillId="0" borderId="60" xfId="0" applyFont="1" applyBorder="1" applyAlignment="1" applyProtection="1">
      <alignment horizontal="center" vertical="center"/>
      <protection locked="0"/>
    </xf>
    <xf numFmtId="0" fontId="28" fillId="0" borderId="93" xfId="0" applyFont="1" applyBorder="1" applyAlignment="1" applyProtection="1">
      <alignment horizontal="center" vertical="center"/>
      <protection locked="0"/>
    </xf>
    <xf numFmtId="0" fontId="30" fillId="0" borderId="94" xfId="0" applyFont="1" applyBorder="1" applyProtection="1">
      <alignment vertical="center"/>
      <protection locked="0"/>
    </xf>
    <xf numFmtId="49" fontId="30" fillId="0" borderId="95" xfId="0" applyNumberFormat="1" applyFont="1" applyBorder="1" applyProtection="1">
      <alignment vertical="center"/>
      <protection locked="0"/>
    </xf>
    <xf numFmtId="176" fontId="30" fillId="0" borderId="94" xfId="0" applyNumberFormat="1" applyFont="1" applyBorder="1" applyAlignment="1" applyProtection="1">
      <alignment vertical="center" shrinkToFit="1"/>
      <protection locked="0"/>
    </xf>
    <xf numFmtId="49" fontId="30" fillId="0" borderId="95" xfId="0" applyNumberFormat="1" applyFont="1" applyBorder="1" applyAlignment="1" applyProtection="1">
      <alignment horizontal="right" vertical="center"/>
      <protection locked="0"/>
    </xf>
    <xf numFmtId="0" fontId="28" fillId="0" borderId="94" xfId="0" applyFont="1" applyBorder="1" applyAlignment="1" applyProtection="1">
      <alignment horizontal="center" vertical="center"/>
      <protection locked="0"/>
    </xf>
    <xf numFmtId="0" fontId="28" fillId="0" borderId="59" xfId="0" applyFont="1" applyBorder="1" applyAlignment="1" applyProtection="1">
      <alignment horizontal="center" vertical="center"/>
      <protection locked="0"/>
    </xf>
    <xf numFmtId="0" fontId="28" fillId="0" borderId="95" xfId="0" applyFont="1" applyBorder="1" applyAlignment="1" applyProtection="1">
      <alignment horizontal="center" vertical="center"/>
      <protection locked="0"/>
    </xf>
    <xf numFmtId="176" fontId="30" fillId="0" borderId="58" xfId="0" applyNumberFormat="1" applyFont="1" applyBorder="1" applyProtection="1">
      <alignment vertical="center"/>
      <protection locked="0"/>
    </xf>
    <xf numFmtId="0" fontId="30" fillId="0" borderId="96" xfId="0" applyFont="1" applyBorder="1">
      <alignment vertical="center"/>
    </xf>
    <xf numFmtId="0" fontId="30" fillId="0" borderId="97" xfId="0" applyFont="1" applyBorder="1">
      <alignment vertical="center"/>
    </xf>
    <xf numFmtId="0" fontId="30" fillId="0" borderId="98" xfId="0" applyFont="1" applyBorder="1" applyProtection="1">
      <alignment vertical="center"/>
      <protection locked="0"/>
    </xf>
    <xf numFmtId="0" fontId="30" fillId="0" borderId="99" xfId="0" applyFont="1" applyBorder="1" applyProtection="1">
      <alignment vertical="center"/>
      <protection locked="0"/>
    </xf>
    <xf numFmtId="49" fontId="30" fillId="0" borderId="99" xfId="0" applyNumberFormat="1" applyFont="1" applyBorder="1" applyProtection="1">
      <alignment vertical="center"/>
      <protection locked="0"/>
    </xf>
    <xf numFmtId="176" fontId="30" fillId="0" borderId="100" xfId="0" applyNumberFormat="1" applyFont="1" applyBorder="1" applyProtection="1">
      <alignment vertical="center"/>
      <protection locked="0"/>
    </xf>
    <xf numFmtId="49" fontId="30" fillId="0" borderId="101" xfId="0" applyNumberFormat="1" applyFont="1" applyBorder="1" applyProtection="1">
      <alignment vertical="center"/>
      <protection locked="0"/>
    </xf>
    <xf numFmtId="176" fontId="30" fillId="0" borderId="98" xfId="0" applyNumberFormat="1" applyFont="1" applyBorder="1" applyAlignment="1" applyProtection="1">
      <alignment vertical="center" shrinkToFit="1"/>
      <protection locked="0"/>
    </xf>
    <xf numFmtId="0" fontId="30" fillId="0" borderId="99" xfId="0" applyFont="1" applyBorder="1" applyProtection="1">
      <alignment vertical="center"/>
      <protection hidden="1"/>
    </xf>
    <xf numFmtId="49" fontId="30" fillId="0" borderId="101" xfId="0" applyNumberFormat="1" applyFont="1" applyBorder="1" applyAlignment="1" applyProtection="1">
      <alignment horizontal="right" vertical="center"/>
      <protection locked="0"/>
    </xf>
    <xf numFmtId="176" fontId="30" fillId="0" borderId="102" xfId="0" applyNumberFormat="1" applyFont="1" applyBorder="1" applyProtection="1">
      <alignment vertical="center"/>
      <protection locked="0"/>
    </xf>
    <xf numFmtId="0" fontId="28" fillId="0" borderId="98" xfId="0" applyFont="1" applyBorder="1" applyAlignment="1" applyProtection="1">
      <alignment horizontal="center" vertical="center"/>
      <protection locked="0"/>
    </xf>
    <xf numFmtId="0" fontId="28" fillId="0" borderId="99" xfId="0" applyFont="1" applyBorder="1" applyAlignment="1" applyProtection="1">
      <alignment horizontal="center" vertical="center"/>
      <protection locked="0"/>
    </xf>
    <xf numFmtId="0" fontId="28" fillId="0" borderId="101" xfId="0" applyFont="1" applyBorder="1" applyAlignment="1" applyProtection="1">
      <alignment horizontal="center" vertical="center"/>
      <protection locked="0"/>
    </xf>
    <xf numFmtId="176" fontId="30" fillId="0" borderId="87" xfId="0" applyNumberFormat="1" applyFont="1" applyBorder="1" applyAlignment="1" applyProtection="1">
      <alignment horizontal="right" vertical="center" shrinkToFit="1"/>
      <protection locked="0"/>
    </xf>
    <xf numFmtId="0" fontId="30" fillId="0" borderId="88" xfId="0" applyFont="1" applyBorder="1" applyProtection="1">
      <alignment vertical="center"/>
      <protection hidden="1"/>
    </xf>
    <xf numFmtId="49" fontId="30" fillId="0" borderId="90" xfId="0" applyNumberFormat="1" applyFont="1" applyBorder="1" applyAlignment="1" applyProtection="1">
      <alignment horizontal="right" vertical="center"/>
      <protection locked="0"/>
    </xf>
    <xf numFmtId="176" fontId="30" fillId="0" borderId="91" xfId="0" applyNumberFormat="1" applyFont="1" applyBorder="1" applyAlignment="1" applyProtection="1">
      <alignment horizontal="right" vertical="center"/>
      <protection locked="0"/>
    </xf>
    <xf numFmtId="176" fontId="30" fillId="0" borderId="58" xfId="0" applyNumberFormat="1" applyFont="1" applyBorder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44" fillId="0" borderId="8" xfId="1" applyFont="1" applyBorder="1" applyAlignment="1">
      <alignment horizontal="center" vertical="center"/>
    </xf>
    <xf numFmtId="0" fontId="44" fillId="0" borderId="8" xfId="1" applyFont="1" applyBorder="1" applyAlignment="1">
      <alignment horizontal="right" vertical="center"/>
    </xf>
    <xf numFmtId="0" fontId="45" fillId="0" borderId="0" xfId="1" applyFont="1" applyAlignment="1">
      <alignment horizontal="left" vertical="center"/>
    </xf>
    <xf numFmtId="0" fontId="46" fillId="0" borderId="0" xfId="1" applyFont="1" applyAlignment="1">
      <alignment horizontal="left"/>
    </xf>
    <xf numFmtId="0" fontId="17" fillId="0" borderId="0" xfId="1"/>
    <xf numFmtId="0" fontId="44" fillId="0" borderId="0" xfId="1" applyFont="1" applyAlignment="1">
      <alignment horizontal="center"/>
    </xf>
    <xf numFmtId="0" fontId="44" fillId="0" borderId="0" xfId="1" applyFont="1" applyAlignment="1">
      <alignment horizontal="left" indent="1"/>
    </xf>
    <xf numFmtId="0" fontId="44" fillId="0" borderId="0" xfId="1" applyFont="1"/>
    <xf numFmtId="0" fontId="44" fillId="0" borderId="0" xfId="1" applyFont="1" applyAlignment="1">
      <alignment horizontal="right"/>
    </xf>
    <xf numFmtId="0" fontId="45" fillId="0" borderId="0" xfId="1" applyFont="1" applyAlignment="1">
      <alignment horizontal="left"/>
    </xf>
    <xf numFmtId="0" fontId="17" fillId="0" borderId="0" xfId="1" quotePrefix="1"/>
    <xf numFmtId="0" fontId="44" fillId="0" borderId="8" xfId="2" applyFont="1" applyBorder="1" applyAlignment="1">
      <alignment horizontal="center" vertical="center"/>
    </xf>
    <xf numFmtId="0" fontId="44" fillId="0" borderId="8" xfId="2" applyFont="1" applyBorder="1" applyAlignment="1">
      <alignment horizontal="right" vertical="center"/>
    </xf>
    <xf numFmtId="0" fontId="45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44" fillId="0" borderId="0" xfId="2" applyFont="1"/>
    <xf numFmtId="0" fontId="44" fillId="0" borderId="0" xfId="2" applyFont="1" applyAlignment="1">
      <alignment horizontal="left" indent="1"/>
    </xf>
    <xf numFmtId="0" fontId="44" fillId="0" borderId="0" xfId="2" applyFont="1" applyAlignment="1">
      <alignment horizontal="right"/>
    </xf>
    <xf numFmtId="0" fontId="45" fillId="0" borderId="0" xfId="2" applyFont="1" applyAlignment="1">
      <alignment horizontal="left"/>
    </xf>
    <xf numFmtId="0" fontId="47" fillId="0" borderId="0" xfId="2"/>
    <xf numFmtId="0" fontId="46" fillId="0" borderId="0" xfId="2" applyFont="1" applyAlignment="1">
      <alignment horizontal="left"/>
    </xf>
    <xf numFmtId="0" fontId="23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8" fillId="0" borderId="0" xfId="0" applyFont="1">
      <alignment vertical="center"/>
    </xf>
    <xf numFmtId="0" fontId="37" fillId="0" borderId="52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7" fillId="0" borderId="108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7" xfId="0" applyFont="1" applyBorder="1" applyAlignment="1">
      <alignment horizontal="right" vertical="center"/>
    </xf>
    <xf numFmtId="0" fontId="39" fillId="0" borderId="109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3" xfId="0" applyFont="1" applyBorder="1" applyAlignment="1">
      <alignment horizontal="right" vertical="center"/>
    </xf>
    <xf numFmtId="0" fontId="50" fillId="0" borderId="34" xfId="0" applyFont="1" applyBorder="1" applyAlignment="1">
      <alignment horizontal="center" vertical="top"/>
    </xf>
    <xf numFmtId="0" fontId="39" fillId="0" borderId="9" xfId="0" applyFont="1" applyBorder="1" applyAlignment="1">
      <alignment horizontal="right" vertical="center"/>
    </xf>
    <xf numFmtId="0" fontId="39" fillId="0" borderId="14" xfId="0" applyFont="1" applyBorder="1" applyAlignment="1">
      <alignment horizontal="center" vertical="center"/>
    </xf>
    <xf numFmtId="0" fontId="39" fillId="0" borderId="26" xfId="0" applyFont="1" applyBorder="1" applyAlignment="1">
      <alignment horizontal="right" vertical="center"/>
    </xf>
    <xf numFmtId="0" fontId="39" fillId="0" borderId="0" xfId="0" applyFont="1">
      <alignment vertical="center"/>
    </xf>
    <xf numFmtId="0" fontId="51" fillId="0" borderId="9" xfId="0" applyFont="1" applyBorder="1">
      <alignment vertical="center"/>
    </xf>
    <xf numFmtId="0" fontId="39" fillId="0" borderId="14" xfId="0" applyFont="1" applyBorder="1">
      <alignment vertical="center"/>
    </xf>
    <xf numFmtId="0" fontId="39" fillId="0" borderId="26" xfId="0" applyFont="1" applyBorder="1">
      <alignment vertical="center"/>
    </xf>
    <xf numFmtId="0" fontId="50" fillId="0" borderId="109" xfId="0" applyFont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39" fillId="0" borderId="121" xfId="0" applyFont="1" applyBorder="1" applyAlignment="1">
      <alignment horizontal="center" vertical="center"/>
    </xf>
    <xf numFmtId="0" fontId="39" fillId="0" borderId="13" xfId="0" applyFont="1" applyBorder="1">
      <alignment vertical="center"/>
    </xf>
    <xf numFmtId="0" fontId="39" fillId="0" borderId="28" xfId="0" applyFont="1" applyBorder="1">
      <alignment vertical="center"/>
    </xf>
    <xf numFmtId="0" fontId="39" fillId="0" borderId="0" xfId="0" applyFont="1" applyAlignment="1">
      <alignment horizontal="center" vertical="center"/>
    </xf>
    <xf numFmtId="0" fontId="39" fillId="0" borderId="122" xfId="0" applyFont="1" applyBorder="1" applyAlignment="1">
      <alignment horizontal="center" vertical="center"/>
    </xf>
    <xf numFmtId="0" fontId="39" fillId="0" borderId="123" xfId="0" applyFont="1" applyBorder="1" applyAlignment="1">
      <alignment horizontal="center" vertical="center"/>
    </xf>
    <xf numFmtId="0" fontId="39" fillId="0" borderId="17" xfId="0" applyFont="1" applyBorder="1">
      <alignment vertical="center"/>
    </xf>
    <xf numFmtId="0" fontId="39" fillId="0" borderId="8" xfId="0" applyFont="1" applyBorder="1">
      <alignment vertical="center"/>
    </xf>
    <xf numFmtId="0" fontId="39" fillId="0" borderId="3" xfId="0" applyFont="1" applyBorder="1">
      <alignment vertical="center"/>
    </xf>
    <xf numFmtId="0" fontId="42" fillId="0" borderId="109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50" fillId="0" borderId="9" xfId="0" applyFont="1" applyBorder="1" applyAlignment="1">
      <alignment horizontal="left" vertical="center"/>
    </xf>
    <xf numFmtId="0" fontId="42" fillId="0" borderId="109" xfId="0" applyFont="1" applyBorder="1" applyAlignment="1">
      <alignment horizontal="center"/>
    </xf>
    <xf numFmtId="0" fontId="39" fillId="0" borderId="19" xfId="0" applyFont="1" applyBorder="1">
      <alignment vertical="center"/>
    </xf>
    <xf numFmtId="0" fontId="42" fillId="0" borderId="111" xfId="0" applyFont="1" applyBorder="1" applyAlignment="1">
      <alignment horizontal="center" vertical="top"/>
    </xf>
    <xf numFmtId="0" fontId="39" fillId="0" borderId="35" xfId="0" applyFont="1" applyBorder="1" applyAlignment="1">
      <alignment horizontal="center" vertical="center"/>
    </xf>
    <xf numFmtId="0" fontId="39" fillId="0" borderId="29" xfId="0" applyFont="1" applyBorder="1">
      <alignment vertical="center"/>
    </xf>
    <xf numFmtId="0" fontId="39" fillId="0" borderId="30" xfId="0" applyFont="1" applyBorder="1">
      <alignment vertical="center"/>
    </xf>
    <xf numFmtId="0" fontId="39" fillId="0" borderId="29" xfId="0" applyFont="1" applyBorder="1" applyAlignment="1">
      <alignment horizontal="left" vertical="center"/>
    </xf>
    <xf numFmtId="0" fontId="39" fillId="0" borderId="5" xfId="0" applyFont="1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5" fillId="0" borderId="48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" fillId="0" borderId="38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44" fillId="0" borderId="8" xfId="1" applyFont="1" applyBorder="1" applyAlignment="1">
      <alignment horizontal="center" vertical="center"/>
    </xf>
    <xf numFmtId="0" fontId="17" fillId="0" borderId="8" xfId="1" applyBorder="1" applyAlignment="1">
      <alignment vertical="center"/>
    </xf>
    <xf numFmtId="0" fontId="44" fillId="0" borderId="0" xfId="1" applyFont="1" applyAlignment="1">
      <alignment horizontal="center" vertical="center"/>
    </xf>
    <xf numFmtId="0" fontId="17" fillId="0" borderId="0" xfId="1" applyAlignment="1">
      <alignment horizontal="center" vertical="center"/>
    </xf>
    <xf numFmtId="0" fontId="30" fillId="0" borderId="67" xfId="0" applyFont="1" applyBorder="1" applyAlignment="1">
      <alignment horizontal="left"/>
    </xf>
    <xf numFmtId="0" fontId="31" fillId="0" borderId="57" xfId="0" applyFont="1" applyBorder="1" applyAlignment="1"/>
    <xf numFmtId="0" fontId="25" fillId="0" borderId="67" xfId="0" applyFont="1" applyBorder="1" applyAlignment="1" applyProtection="1">
      <protection locked="0"/>
    </xf>
    <xf numFmtId="0" fontId="26" fillId="0" borderId="57" xfId="0" applyFont="1" applyBorder="1" applyProtection="1">
      <alignment vertical="center"/>
      <protection locked="0"/>
    </xf>
    <xf numFmtId="0" fontId="26" fillId="0" borderId="72" xfId="0" applyFont="1" applyBorder="1" applyProtection="1">
      <alignment vertical="center"/>
      <protection locked="0"/>
    </xf>
    <xf numFmtId="0" fontId="25" fillId="0" borderId="57" xfId="0" applyFont="1" applyBorder="1" applyAlignment="1" applyProtection="1">
      <protection locked="0"/>
    </xf>
    <xf numFmtId="0" fontId="26" fillId="0" borderId="73" xfId="0" applyFont="1" applyBorder="1" applyProtection="1">
      <alignment vertical="center"/>
      <protection locked="0"/>
    </xf>
    <xf numFmtId="0" fontId="27" fillId="0" borderId="61" xfId="0" applyFont="1" applyBorder="1" applyAlignment="1">
      <alignment horizontal="left" vertical="center" indent="1"/>
    </xf>
    <xf numFmtId="0" fontId="23" fillId="0" borderId="62" xfId="0" applyFont="1" applyBorder="1" applyAlignment="1">
      <alignment horizontal="left" vertical="center" indent="1"/>
    </xf>
    <xf numFmtId="0" fontId="23" fillId="0" borderId="63" xfId="0" applyFont="1" applyBorder="1" applyAlignment="1">
      <alignment horizontal="left" vertical="center" indent="1"/>
    </xf>
    <xf numFmtId="0" fontId="25" fillId="0" borderId="76" xfId="0" applyFont="1" applyBorder="1" applyAlignment="1" applyProtection="1">
      <protection locked="0"/>
    </xf>
    <xf numFmtId="0" fontId="26" fillId="0" borderId="77" xfId="0" applyFont="1" applyBorder="1" applyProtection="1">
      <alignment vertical="center"/>
      <protection locked="0"/>
    </xf>
    <xf numFmtId="0" fontId="26" fillId="0" borderId="78" xfId="0" applyFont="1" applyBorder="1" applyProtection="1">
      <alignment vertical="center"/>
      <protection locked="0"/>
    </xf>
    <xf numFmtId="0" fontId="30" fillId="0" borderId="74" xfId="0" applyFont="1" applyBorder="1" applyAlignment="1">
      <alignment horizontal="left"/>
    </xf>
    <xf numFmtId="0" fontId="31" fillId="0" borderId="75" xfId="0" applyFont="1" applyBorder="1" applyAlignment="1"/>
    <xf numFmtId="0" fontId="30" fillId="0" borderId="80" xfId="0" applyFont="1" applyBorder="1">
      <alignment vertical="center"/>
    </xf>
    <xf numFmtId="0" fontId="31" fillId="0" borderId="76" xfId="0" applyFont="1" applyBorder="1" applyAlignment="1"/>
    <xf numFmtId="0" fontId="25" fillId="0" borderId="77" xfId="0" applyFont="1" applyBorder="1" applyAlignment="1" applyProtection="1">
      <protection locked="0"/>
    </xf>
    <xf numFmtId="0" fontId="26" fillId="0" borderId="79" xfId="0" applyFont="1" applyBorder="1" applyProtection="1">
      <alignment vertical="center"/>
      <protection locked="0"/>
    </xf>
    <xf numFmtId="0" fontId="28" fillId="0" borderId="61" xfId="0" applyFont="1" applyBorder="1" applyAlignment="1">
      <alignment horizontal="left" indent="1"/>
    </xf>
    <xf numFmtId="0" fontId="31" fillId="0" borderId="62" xfId="0" applyFont="1" applyBorder="1" applyAlignment="1">
      <alignment horizontal="left" indent="1"/>
    </xf>
    <xf numFmtId="0" fontId="31" fillId="0" borderId="63" xfId="0" applyFont="1" applyBorder="1" applyAlignment="1">
      <alignment horizontal="left" indent="1"/>
    </xf>
    <xf numFmtId="0" fontId="24" fillId="0" borderId="61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30" fillId="0" borderId="61" xfId="0" applyFont="1" applyBorder="1" applyAlignment="1">
      <alignment horizontal="left"/>
    </xf>
    <xf numFmtId="0" fontId="31" fillId="0" borderId="62" xfId="0" applyFont="1" applyBorder="1" applyAlignment="1"/>
    <xf numFmtId="0" fontId="31" fillId="0" borderId="63" xfId="0" applyFont="1" applyBorder="1" applyAlignment="1"/>
    <xf numFmtId="0" fontId="29" fillId="0" borderId="68" xfId="0" applyFont="1" applyBorder="1" applyAlignment="1" applyProtection="1">
      <alignment horizontal="right"/>
      <protection locked="0"/>
    </xf>
    <xf numFmtId="0" fontId="32" fillId="0" borderId="69" xfId="0" applyFont="1" applyBorder="1" applyAlignment="1" applyProtection="1">
      <alignment horizontal="right" vertical="center"/>
      <protection locked="0"/>
    </xf>
    <xf numFmtId="0" fontId="32" fillId="0" borderId="70" xfId="0" applyFont="1" applyBorder="1" applyAlignment="1" applyProtection="1">
      <alignment horizontal="right" vertical="center"/>
      <protection locked="0"/>
    </xf>
    <xf numFmtId="0" fontId="25" fillId="0" borderId="69" xfId="0" applyFont="1" applyBorder="1" applyAlignment="1" applyProtection="1">
      <protection locked="0"/>
    </xf>
    <xf numFmtId="0" fontId="26" fillId="0" borderId="69" xfId="0" applyFont="1" applyBorder="1" applyProtection="1">
      <alignment vertical="center"/>
      <protection locked="0"/>
    </xf>
    <xf numFmtId="0" fontId="26" fillId="0" borderId="71" xfId="0" applyFont="1" applyBorder="1" applyProtection="1">
      <alignment vertical="center"/>
      <protection locked="0"/>
    </xf>
    <xf numFmtId="0" fontId="29" fillId="0" borderId="61" xfId="0" applyFont="1" applyBorder="1" applyAlignment="1" applyProtection="1">
      <alignment horizontal="right"/>
      <protection locked="0"/>
    </xf>
    <xf numFmtId="0" fontId="26" fillId="0" borderId="62" xfId="0" applyFont="1" applyBorder="1" applyAlignment="1" applyProtection="1">
      <alignment horizontal="right" vertical="center"/>
      <protection locked="0"/>
    </xf>
    <xf numFmtId="0" fontId="26" fillId="0" borderId="64" xfId="0" applyFont="1" applyBorder="1" applyAlignment="1" applyProtection="1">
      <alignment horizontal="right" vertical="center"/>
      <protection locked="0"/>
    </xf>
    <xf numFmtId="0" fontId="25" fillId="0" borderId="65" xfId="0" applyFont="1" applyBorder="1" applyAlignment="1" applyProtection="1">
      <protection locked="0"/>
    </xf>
    <xf numFmtId="0" fontId="26" fillId="0" borderId="65" xfId="0" applyFont="1" applyBorder="1" applyProtection="1">
      <alignment vertical="center"/>
      <protection locked="0"/>
    </xf>
    <xf numFmtId="0" fontId="26" fillId="0" borderId="66" xfId="0" applyFont="1" applyBorder="1" applyProtection="1">
      <alignment vertical="center"/>
      <protection locked="0"/>
    </xf>
    <xf numFmtId="0" fontId="21" fillId="0" borderId="116" xfId="0" applyFont="1" applyBorder="1" applyAlignment="1">
      <alignment horizontal="left"/>
    </xf>
    <xf numFmtId="0" fontId="21" fillId="0" borderId="104" xfId="0" applyFont="1" applyBorder="1" applyAlignment="1">
      <alignment horizontal="left"/>
    </xf>
    <xf numFmtId="0" fontId="39" fillId="0" borderId="103" xfId="0" applyFont="1" applyBorder="1" applyAlignment="1">
      <alignment horizontal="center" vertical="center"/>
    </xf>
    <xf numFmtId="0" fontId="39" fillId="0" borderId="117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18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39" fillId="0" borderId="120" xfId="0" applyFont="1" applyBorder="1" applyAlignment="1">
      <alignment horizontal="center" vertical="center"/>
    </xf>
    <xf numFmtId="0" fontId="42" fillId="0" borderId="23" xfId="0" applyFont="1" applyBorder="1" applyAlignment="1">
      <alignment horizontal="left" wrapText="1"/>
    </xf>
    <xf numFmtId="0" fontId="21" fillId="0" borderId="20" xfId="0" applyFont="1" applyBorder="1" applyAlignment="1">
      <alignment horizontal="left" wrapText="1"/>
    </xf>
    <xf numFmtId="0" fontId="21" fillId="0" borderId="119" xfId="0" applyFont="1" applyBorder="1" applyAlignment="1">
      <alignment horizontal="right" vertical="center" wrapText="1"/>
    </xf>
    <xf numFmtId="0" fontId="21" fillId="0" borderId="55" xfId="0" applyFont="1" applyBorder="1" applyAlignment="1">
      <alignment horizontal="righ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9" fillId="0" borderId="17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110" xfId="0" applyFont="1" applyBorder="1" applyAlignment="1">
      <alignment horizontal="center" vertical="center"/>
    </xf>
    <xf numFmtId="0" fontId="39" fillId="0" borderId="114" xfId="0" applyFont="1" applyBorder="1" applyAlignment="1">
      <alignment horizontal="center" vertical="center"/>
    </xf>
    <xf numFmtId="0" fontId="39" fillId="0" borderId="115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19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19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9" fillId="0" borderId="112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39" fillId="0" borderId="113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16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39" fillId="0" borderId="16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21" fillId="0" borderId="10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</cellXfs>
  <cellStyles count="4">
    <cellStyle name="標準" xfId="0" builtinId="0"/>
    <cellStyle name="標準 2" xfId="1" xr:uid="{E5D1D893-4A89-4304-B284-A5964F1580EE}"/>
    <cellStyle name="標準 3" xfId="2" xr:uid="{C8A47EE8-CDAD-4900-ADB1-29636F2A97EE}"/>
    <cellStyle name="標準 4" xfId="3" xr:uid="{C10C77E8-23AD-4C06-8BA6-AECA6479903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66FFFF"/>
      <color rgb="FFCCFF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466725</xdr:colOff>
      <xdr:row>2</xdr:row>
      <xdr:rowOff>0</xdr:rowOff>
    </xdr:from>
    <xdr:to>
      <xdr:col>16</xdr:col>
      <xdr:colOff>142875</xdr:colOff>
      <xdr:row>6</xdr:row>
      <xdr:rowOff>9525</xdr:rowOff>
    </xdr:to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>
          <a:grpSpLocks/>
        </xdr:cNvGrpSpPr>
      </xdr:nvGrpSpPr>
      <xdr:grpSpPr bwMode="auto">
        <a:xfrm>
          <a:off x="8562975" y="685800"/>
          <a:ext cx="1181100" cy="1390650"/>
          <a:chOff x="4693538" y="3143712"/>
          <a:chExt cx="1304925" cy="1212550"/>
        </a:xfrm>
      </xdr:grpSpPr>
      <xdr:grpSp>
        <xdr:nvGrpSpPr>
          <xdr:cNvPr id="8" name="Shape 11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GrpSpPr>
            <a:grpSpLocks/>
          </xdr:cNvGrpSpPr>
        </xdr:nvGrpSpPr>
        <xdr:grpSpPr bwMode="auto">
          <a:xfrm>
            <a:off x="4693538" y="3143712"/>
            <a:ext cx="1304925" cy="1212550"/>
            <a:chOff x="8782050" y="473870"/>
            <a:chExt cx="1295400" cy="1202530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1600-000009000000}"/>
                </a:ext>
              </a:extLst>
            </xdr:cNvPr>
            <xdr:cNvSpPr/>
          </xdr:nvSpPr>
          <xdr:spPr>
            <a:xfrm>
              <a:off x="8782050" y="535936"/>
              <a:ext cx="1295400" cy="1140464"/>
            </a:xfrm>
            <a:prstGeom prst="rect">
              <a:avLst/>
            </a:prstGeom>
            <a:noFill/>
            <a:ln>
              <a:noFill/>
            </a:ln>
          </xdr:spPr>
          <xdr:txBody>
            <a:bodyPr lIns="91425" tIns="91425" rIns="91425" bIns="91425" anchor="ctr" anchorCtr="0">
              <a:noAutofit/>
            </a:bodyPr>
            <a:lstStyle/>
            <a:p>
              <a:pPr lvl="0">
                <a:spcBef>
                  <a:spcPts val="0"/>
                </a:spcBef>
                <a:buNone/>
              </a:pPr>
              <a:endParaRPr sz="1400"/>
            </a:p>
          </xdr:txBody>
        </xdr:sp>
        <xdr:sp macro="" textlink="">
          <xdr:nvSpPr>
            <xdr:cNvPr id="10" name="Shape 12">
              <a:extLst>
                <a:ext uri="{FF2B5EF4-FFF2-40B4-BE49-F238E27FC236}">
                  <a16:creationId xmlns:a16="http://schemas.microsoft.com/office/drawing/2014/main" id="{00000000-0008-0000-1600-00000A000000}"/>
                </a:ext>
              </a:extLst>
            </xdr:cNvPr>
            <xdr:cNvSpPr/>
          </xdr:nvSpPr>
          <xdr:spPr>
            <a:xfrm>
              <a:off x="8782050" y="535936"/>
              <a:ext cx="1295400" cy="1140464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/>
              <a:headEnd type="none" w="med" len="med"/>
              <a:tailEnd type="none" w="med" len="med"/>
            </a:ln>
          </xdr:spPr>
          <xdr:txBody>
            <a:bodyPr lIns="91425" tIns="91425" rIns="91425" bIns="91425" anchor="ctr" anchorCtr="0">
              <a:noAutofit/>
            </a:bodyPr>
            <a:lstStyle/>
            <a:p>
              <a:pPr lvl="0">
                <a:spcBef>
                  <a:spcPts val="0"/>
                </a:spcBef>
                <a:buNone/>
              </a:pPr>
              <a:endParaRPr sz="1400"/>
            </a:p>
          </xdr:txBody>
        </xdr:sp>
        <xdr:sp macro="" textlink="">
          <xdr:nvSpPr>
            <xdr:cNvPr id="11" name="Shape 13">
              <a:extLst>
                <a:ext uri="{FF2B5EF4-FFF2-40B4-BE49-F238E27FC236}">
                  <a16:creationId xmlns:a16="http://schemas.microsoft.com/office/drawing/2014/main" id="{00000000-0008-0000-1600-00000B000000}"/>
                </a:ext>
              </a:extLst>
            </xdr:cNvPr>
            <xdr:cNvSpPr/>
          </xdr:nvSpPr>
          <xdr:spPr>
            <a:xfrm>
              <a:off x="8907411" y="473870"/>
              <a:ext cx="1044677" cy="356880"/>
            </a:xfrm>
            <a:prstGeom prst="rect">
              <a:avLst/>
            </a:prstGeom>
            <a:noFill/>
            <a:ln>
              <a:noFill/>
            </a:ln>
          </xdr:spPr>
          <xdr:txBody>
            <a:bodyPr lIns="91425" tIns="45700" rIns="91425" bIns="45700" anchor="t" anchorCtr="0">
              <a:noAutofit/>
            </a:bodyPr>
            <a:lstStyle/>
            <a:p>
              <a:pPr lvl="0" indent="0" algn="ctr">
                <a:lnSpc>
                  <a:spcPts val="1700"/>
                </a:lnSpc>
                <a:spcBef>
                  <a:spcPts val="0"/>
                </a:spcBef>
                <a:buSzPct val="25000"/>
                <a:buNone/>
              </a:pPr>
              <a:r>
                <a:rPr lang="en-US" sz="1100" i="0" u="none" strike="noStrike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  <a:sym typeface="Arial"/>
                </a:rPr>
                <a:t>受付印</a:t>
              </a:r>
            </a:p>
            <a:p>
              <a:pPr lvl="0" indent="0" algn="ctr">
                <a:lnSpc>
                  <a:spcPts val="1600"/>
                </a:lnSpc>
                <a:spcBef>
                  <a:spcPts val="0"/>
                </a:spcBef>
                <a:buNone/>
              </a:pPr>
              <a:endParaRPr sz="1100" i="0" u="none" strike="noStrike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  <a:sym typeface="Arial"/>
              </a:endParaRPr>
            </a:p>
          </xdr:txBody>
        </xdr:sp>
      </xdr:grp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47626</xdr:rowOff>
    </xdr:from>
    <xdr:to>
      <xdr:col>12</xdr:col>
      <xdr:colOff>476250</xdr:colOff>
      <xdr:row>1</xdr:row>
      <xdr:rowOff>9526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5E318A-AAE6-49BF-B6E1-D298098AAFD7}"/>
            </a:ext>
          </a:extLst>
        </xdr:cNvPr>
        <xdr:cNvSpPr txBox="1"/>
      </xdr:nvSpPr>
      <xdr:spPr>
        <a:xfrm>
          <a:off x="47625" y="47626"/>
          <a:ext cx="6638925" cy="304800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市民スポーツ大会・祭（水泳大会）　</a:t>
          </a:r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個人票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495301</xdr:colOff>
      <xdr:row>3</xdr:row>
      <xdr:rowOff>123826</xdr:rowOff>
    </xdr:from>
    <xdr:to>
      <xdr:col>3</xdr:col>
      <xdr:colOff>249012</xdr:colOff>
      <xdr:row>4</xdr:row>
      <xdr:rowOff>85726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FA47CF61-F9B6-40ED-B671-F348C40446F3}"/>
            </a:ext>
          </a:extLst>
        </xdr:cNvPr>
        <xdr:cNvSpPr/>
      </xdr:nvSpPr>
      <xdr:spPr>
        <a:xfrm>
          <a:off x="1962151" y="800101"/>
          <a:ext cx="334736" cy="1714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47625</xdr:colOff>
      <xdr:row>22</xdr:row>
      <xdr:rowOff>47626</xdr:rowOff>
    </xdr:from>
    <xdr:to>
      <xdr:col>12</xdr:col>
      <xdr:colOff>476250</xdr:colOff>
      <xdr:row>23</xdr:row>
      <xdr:rowOff>9526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821E9FF-4212-4275-B51A-FB5E832F56D3}"/>
            </a:ext>
          </a:extLst>
        </xdr:cNvPr>
        <xdr:cNvSpPr txBox="1"/>
      </xdr:nvSpPr>
      <xdr:spPr>
        <a:xfrm>
          <a:off x="47625" y="5476876"/>
          <a:ext cx="6638925" cy="304800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市民スポーツ大会・祭（水泳大会）　</a:t>
          </a:r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個人票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495301</xdr:colOff>
      <xdr:row>25</xdr:row>
      <xdr:rowOff>123826</xdr:rowOff>
    </xdr:from>
    <xdr:to>
      <xdr:col>3</xdr:col>
      <xdr:colOff>249012</xdr:colOff>
      <xdr:row>26</xdr:row>
      <xdr:rowOff>85726</xdr:rowOff>
    </xdr:to>
    <xdr:sp macro="" textlink="">
      <xdr:nvSpPr>
        <xdr:cNvPr id="6" name="フレーム 5">
          <a:extLst>
            <a:ext uri="{FF2B5EF4-FFF2-40B4-BE49-F238E27FC236}">
              <a16:creationId xmlns:a16="http://schemas.microsoft.com/office/drawing/2014/main" id="{460E714A-4396-4385-878A-58CB4C15147B}"/>
            </a:ext>
          </a:extLst>
        </xdr:cNvPr>
        <xdr:cNvSpPr/>
      </xdr:nvSpPr>
      <xdr:spPr>
        <a:xfrm>
          <a:off x="1962151" y="6162676"/>
          <a:ext cx="334736" cy="1714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F313-D905-49A8-9A47-3F8467463B0F}">
  <sheetPr>
    <tabColor rgb="FFFF9999"/>
  </sheetPr>
  <dimension ref="A1:S49"/>
  <sheetViews>
    <sheetView zoomScaleNormal="100" workbookViewId="0">
      <selection activeCell="K16" sqref="K16"/>
    </sheetView>
  </sheetViews>
  <sheetFormatPr defaultRowHeight="13.5"/>
  <cols>
    <col min="1" max="1" width="2.75" customWidth="1"/>
    <col min="2" max="2" width="0.625" customWidth="1"/>
    <col min="3" max="3" width="9.5" bestFit="1" customWidth="1"/>
    <col min="4" max="4" width="0.75" customWidth="1"/>
    <col min="5" max="10" width="6" customWidth="1"/>
    <col min="11" max="11" width="6.375" customWidth="1"/>
    <col min="12" max="13" width="8.5" customWidth="1"/>
    <col min="14" max="14" width="6.75" customWidth="1"/>
    <col min="15" max="16" width="4.625" customWidth="1"/>
    <col min="17" max="18" width="6.125" customWidth="1"/>
    <col min="19" max="19" width="9.125" customWidth="1"/>
  </cols>
  <sheetData>
    <row r="1" spans="1:19" ht="54.75" customHeight="1">
      <c r="C1" s="171" t="s">
        <v>70</v>
      </c>
      <c r="D1" s="171"/>
      <c r="E1" s="171"/>
      <c r="F1" s="171"/>
      <c r="G1" s="171"/>
      <c r="H1" s="171"/>
      <c r="I1" s="171"/>
      <c r="J1" s="171"/>
      <c r="K1" s="171"/>
      <c r="L1" s="2"/>
      <c r="M1" s="7" t="s">
        <v>13</v>
      </c>
      <c r="N1" s="172" t="s">
        <v>58</v>
      </c>
      <c r="O1" s="172"/>
      <c r="P1" s="172"/>
      <c r="Q1" s="7"/>
      <c r="R1" s="7"/>
      <c r="S1" s="7"/>
    </row>
    <row r="2" spans="1:19" ht="20.25" customHeight="1">
      <c r="A2" s="3">
        <v>1</v>
      </c>
      <c r="B2" s="3"/>
      <c r="C2" s="15" t="s">
        <v>8</v>
      </c>
      <c r="D2" s="13"/>
      <c r="E2" s="159" t="s">
        <v>180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9" ht="3" customHeight="1">
      <c r="A3" s="3"/>
      <c r="B3" s="3"/>
      <c r="C3" s="13"/>
      <c r="D3" s="13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9" ht="20.25" customHeight="1">
      <c r="A4" s="3">
        <v>2</v>
      </c>
      <c r="B4" s="3"/>
      <c r="C4" s="15" t="s">
        <v>9</v>
      </c>
      <c r="D4" s="13"/>
      <c r="E4" s="159" t="s">
        <v>123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19" ht="3" customHeight="1">
      <c r="A5" s="3"/>
      <c r="B5" s="3"/>
      <c r="C5" s="13"/>
      <c r="D5" s="13"/>
      <c r="E5" s="8"/>
      <c r="F5" s="8"/>
      <c r="G5" s="21"/>
      <c r="H5" s="21"/>
      <c r="I5" s="21"/>
      <c r="J5" s="21"/>
      <c r="K5" s="21"/>
      <c r="L5" s="21"/>
      <c r="M5" s="21"/>
      <c r="N5" s="21"/>
    </row>
    <row r="6" spans="1:19" ht="20.25" customHeight="1">
      <c r="A6" s="3">
        <v>3</v>
      </c>
      <c r="B6" s="3"/>
      <c r="C6" s="14" t="s">
        <v>12</v>
      </c>
      <c r="D6" s="14"/>
      <c r="E6" s="13"/>
      <c r="N6" s="21"/>
      <c r="O6" s="21"/>
      <c r="P6" s="21"/>
      <c r="Q6" s="21"/>
      <c r="R6" s="21"/>
      <c r="S6" s="6"/>
    </row>
    <row r="7" spans="1:19" ht="1.5" customHeight="1">
      <c r="A7" s="3"/>
      <c r="B7" s="3"/>
      <c r="C7" s="14"/>
      <c r="D7" s="14"/>
      <c r="E7" s="13"/>
      <c r="F7" s="13"/>
      <c r="G7" s="13"/>
      <c r="H7" s="13"/>
      <c r="I7" s="13"/>
      <c r="J7" s="8"/>
      <c r="K7" s="21"/>
      <c r="L7" s="21"/>
      <c r="M7" s="21"/>
      <c r="N7" s="21"/>
      <c r="O7" s="21"/>
      <c r="P7" s="21"/>
      <c r="Q7" s="21"/>
      <c r="R7" s="21"/>
      <c r="S7" s="6"/>
    </row>
    <row r="8" spans="1:19" ht="20.25" customHeight="1">
      <c r="A8" s="3"/>
      <c r="B8" s="3"/>
      <c r="C8" s="173"/>
      <c r="D8" s="174"/>
      <c r="E8" s="174"/>
      <c r="F8" s="175"/>
      <c r="G8" s="157" t="s">
        <v>30</v>
      </c>
      <c r="H8" s="154"/>
      <c r="I8" s="154" t="s">
        <v>32</v>
      </c>
      <c r="J8" s="154"/>
      <c r="K8" s="12" t="s">
        <v>48</v>
      </c>
      <c r="L8" s="25" t="s">
        <v>38</v>
      </c>
      <c r="M8" s="24" t="s">
        <v>59</v>
      </c>
      <c r="N8" s="11" t="s">
        <v>19</v>
      </c>
      <c r="O8" s="160" t="s">
        <v>54</v>
      </c>
      <c r="P8" s="160"/>
    </row>
    <row r="9" spans="1:19" ht="20.25" customHeight="1">
      <c r="A9" s="3"/>
      <c r="B9" s="3"/>
      <c r="C9" s="163" t="s">
        <v>60</v>
      </c>
      <c r="D9" s="158"/>
      <c r="E9" s="158"/>
      <c r="F9" s="164"/>
      <c r="G9" s="22" t="s">
        <v>29</v>
      </c>
      <c r="H9" s="11" t="s">
        <v>37</v>
      </c>
      <c r="I9" s="11" t="s">
        <v>29</v>
      </c>
      <c r="J9" s="11" t="s">
        <v>37</v>
      </c>
      <c r="K9" s="11" t="s">
        <v>29</v>
      </c>
      <c r="L9" s="11" t="s">
        <v>29</v>
      </c>
      <c r="M9" s="11" t="s">
        <v>10</v>
      </c>
      <c r="N9" s="177" t="s">
        <v>77</v>
      </c>
      <c r="O9" s="170"/>
      <c r="P9" s="170"/>
    </row>
    <row r="10" spans="1:19" ht="20.25" customHeight="1">
      <c r="A10" s="3"/>
      <c r="B10" s="3"/>
      <c r="C10" s="165" t="s">
        <v>61</v>
      </c>
      <c r="D10" s="166"/>
      <c r="E10" s="166"/>
      <c r="F10" s="167"/>
      <c r="G10" s="22" t="s">
        <v>29</v>
      </c>
      <c r="H10" s="11" t="s">
        <v>37</v>
      </c>
      <c r="I10" s="11" t="s">
        <v>29</v>
      </c>
      <c r="J10" s="11" t="s">
        <v>37</v>
      </c>
      <c r="K10" s="11" t="s">
        <v>29</v>
      </c>
      <c r="L10" s="11" t="s">
        <v>29</v>
      </c>
      <c r="M10" s="11" t="s">
        <v>10</v>
      </c>
      <c r="N10" s="178"/>
      <c r="O10" s="170"/>
      <c r="P10" s="170"/>
    </row>
    <row r="11" spans="1:19" ht="20.25" customHeight="1">
      <c r="A11" s="3"/>
      <c r="B11" s="3"/>
      <c r="C11" s="154" t="s">
        <v>74</v>
      </c>
      <c r="D11" s="154"/>
      <c r="E11" s="154"/>
      <c r="F11" s="155"/>
      <c r="G11" s="22" t="s">
        <v>37</v>
      </c>
      <c r="H11" s="11" t="s">
        <v>10</v>
      </c>
      <c r="I11" s="11" t="s">
        <v>37</v>
      </c>
      <c r="J11" s="11" t="s">
        <v>10</v>
      </c>
      <c r="K11" s="11" t="s">
        <v>37</v>
      </c>
      <c r="L11" s="11" t="s">
        <v>37</v>
      </c>
      <c r="M11" s="11" t="s">
        <v>10</v>
      </c>
      <c r="N11" s="11" t="s">
        <v>11</v>
      </c>
      <c r="O11" s="163" t="s">
        <v>11</v>
      </c>
      <c r="P11" s="157"/>
    </row>
    <row r="12" spans="1:19" ht="20.25" customHeight="1">
      <c r="A12" s="3"/>
      <c r="B12" s="3"/>
      <c r="C12" s="154" t="s">
        <v>187</v>
      </c>
      <c r="D12" s="154"/>
      <c r="E12" s="154"/>
      <c r="F12" s="155"/>
      <c r="G12" s="22" t="s">
        <v>37</v>
      </c>
      <c r="H12" s="11" t="s">
        <v>10</v>
      </c>
      <c r="I12" s="11" t="s">
        <v>37</v>
      </c>
      <c r="J12" s="11" t="s">
        <v>10</v>
      </c>
      <c r="K12" s="11" t="s">
        <v>37</v>
      </c>
      <c r="L12" s="11" t="s">
        <v>37</v>
      </c>
      <c r="M12" s="11" t="s">
        <v>10</v>
      </c>
      <c r="N12" s="11" t="s">
        <v>11</v>
      </c>
      <c r="O12" s="163" t="s">
        <v>71</v>
      </c>
      <c r="P12" s="157"/>
    </row>
    <row r="13" spans="1:19" ht="20.25" customHeight="1">
      <c r="A13" s="3"/>
      <c r="B13" s="3"/>
      <c r="C13" s="154" t="s">
        <v>62</v>
      </c>
      <c r="D13" s="154"/>
      <c r="E13" s="154"/>
      <c r="F13" s="155"/>
      <c r="G13" s="156" t="s">
        <v>37</v>
      </c>
      <c r="H13" s="157"/>
      <c r="I13" s="158" t="s">
        <v>37</v>
      </c>
      <c r="J13" s="157"/>
      <c r="K13" s="11" t="s">
        <v>37</v>
      </c>
      <c r="L13" s="11" t="s">
        <v>37</v>
      </c>
      <c r="M13" s="11" t="s">
        <v>10</v>
      </c>
      <c r="N13" s="23"/>
      <c r="O13" s="170"/>
      <c r="P13" s="170"/>
    </row>
    <row r="14" spans="1:19" ht="20.25" customHeight="1">
      <c r="A14" s="3"/>
      <c r="B14" s="3"/>
      <c r="C14" s="154" t="s">
        <v>63</v>
      </c>
      <c r="D14" s="154"/>
      <c r="E14" s="154"/>
      <c r="F14" s="155"/>
      <c r="G14" s="156" t="s">
        <v>37</v>
      </c>
      <c r="H14" s="157"/>
      <c r="I14" s="158" t="s">
        <v>37</v>
      </c>
      <c r="J14" s="157"/>
      <c r="K14" s="11" t="s">
        <v>37</v>
      </c>
      <c r="L14" s="11" t="s">
        <v>37</v>
      </c>
      <c r="M14" s="11" t="s">
        <v>10</v>
      </c>
      <c r="N14" s="23"/>
      <c r="O14" s="170"/>
      <c r="P14" s="170"/>
    </row>
    <row r="15" spans="1:19" ht="20.25" customHeight="1">
      <c r="A15" s="3"/>
      <c r="B15" s="3"/>
      <c r="C15" s="154" t="s">
        <v>64</v>
      </c>
      <c r="D15" s="154"/>
      <c r="E15" s="154"/>
      <c r="F15" s="155"/>
      <c r="G15" s="156" t="s">
        <v>37</v>
      </c>
      <c r="H15" s="157"/>
      <c r="I15" s="158" t="s">
        <v>37</v>
      </c>
      <c r="J15" s="157"/>
      <c r="K15" s="11" t="s">
        <v>37</v>
      </c>
      <c r="L15" s="11" t="s">
        <v>37</v>
      </c>
      <c r="M15" s="11" t="s">
        <v>10</v>
      </c>
      <c r="N15" s="23"/>
      <c r="O15" s="170"/>
      <c r="P15" s="170"/>
    </row>
    <row r="16" spans="1:19" ht="20.25" customHeight="1" thickBot="1">
      <c r="A16" s="3"/>
      <c r="B16" s="3"/>
      <c r="C16" s="154" t="s">
        <v>65</v>
      </c>
      <c r="D16" s="154"/>
      <c r="E16" s="154"/>
      <c r="F16" s="155"/>
      <c r="G16" s="22" t="s">
        <v>29</v>
      </c>
      <c r="H16" s="11" t="s">
        <v>37</v>
      </c>
      <c r="I16" s="11" t="s">
        <v>29</v>
      </c>
      <c r="J16" s="11" t="s">
        <v>37</v>
      </c>
      <c r="K16" s="11" t="s">
        <v>29</v>
      </c>
      <c r="L16" s="11" t="s">
        <v>29</v>
      </c>
      <c r="M16" s="11" t="s">
        <v>10</v>
      </c>
      <c r="N16" s="26"/>
      <c r="O16" s="181"/>
      <c r="P16" s="181"/>
    </row>
    <row r="17" spans="1:19" ht="20.25" customHeight="1" thickTop="1">
      <c r="A17" s="3"/>
      <c r="B17" s="3"/>
      <c r="C17" s="182" t="s">
        <v>145</v>
      </c>
      <c r="D17" s="182"/>
      <c r="E17" s="182"/>
      <c r="F17" s="183"/>
      <c r="G17" s="150" t="s">
        <v>66</v>
      </c>
      <c r="H17" s="151"/>
      <c r="I17" s="151"/>
      <c r="J17" s="151"/>
      <c r="K17" s="151"/>
      <c r="L17" s="151"/>
      <c r="M17" s="151"/>
      <c r="N17" s="27" t="s">
        <v>11</v>
      </c>
      <c r="O17" s="152" t="s">
        <v>11</v>
      </c>
      <c r="P17" s="153"/>
    </row>
    <row r="18" spans="1:19" ht="20.25" customHeight="1">
      <c r="A18" s="3"/>
      <c r="B18" s="3"/>
      <c r="C18" s="154" t="s">
        <v>146</v>
      </c>
      <c r="D18" s="154"/>
      <c r="E18" s="154"/>
      <c r="F18" s="155"/>
      <c r="G18" s="161" t="s">
        <v>67</v>
      </c>
      <c r="H18" s="162"/>
      <c r="I18" s="162"/>
      <c r="J18" s="162"/>
      <c r="K18" s="162"/>
      <c r="L18" s="162"/>
      <c r="M18" s="162"/>
      <c r="N18" s="11" t="s">
        <v>11</v>
      </c>
      <c r="O18" s="163" t="s">
        <v>122</v>
      </c>
      <c r="P18" s="157"/>
    </row>
    <row r="19" spans="1:19" ht="20.25" customHeight="1">
      <c r="A19" s="3"/>
      <c r="B19" s="3"/>
      <c r="C19" s="154" t="s">
        <v>144</v>
      </c>
      <c r="D19" s="154"/>
      <c r="E19" s="154"/>
      <c r="F19" s="155"/>
      <c r="G19" s="161" t="s">
        <v>68</v>
      </c>
      <c r="H19" s="162"/>
      <c r="I19" s="162"/>
      <c r="J19" s="162"/>
      <c r="K19" s="162"/>
      <c r="L19" s="162"/>
      <c r="M19" s="162"/>
      <c r="N19" s="11" t="s">
        <v>11</v>
      </c>
      <c r="O19" s="179"/>
      <c r="P19" s="180"/>
    </row>
    <row r="20" spans="1:19" ht="20.25" customHeight="1">
      <c r="A20" s="3"/>
      <c r="B20" s="3"/>
      <c r="C20" s="154" t="s">
        <v>147</v>
      </c>
      <c r="D20" s="154"/>
      <c r="E20" s="154"/>
      <c r="F20" s="155"/>
      <c r="G20" s="161" t="s">
        <v>69</v>
      </c>
      <c r="H20" s="162"/>
      <c r="I20" s="162"/>
      <c r="J20" s="162"/>
      <c r="K20" s="162"/>
      <c r="L20" s="162"/>
      <c r="M20" s="162"/>
      <c r="N20" s="162"/>
      <c r="O20" s="162"/>
      <c r="P20" s="162"/>
    </row>
    <row r="21" spans="1:19" ht="3" customHeight="1">
      <c r="A21" s="3"/>
      <c r="B21" s="3"/>
      <c r="C21" s="9"/>
      <c r="D21" s="9"/>
      <c r="E21" s="9"/>
      <c r="F21" s="9"/>
      <c r="G21" s="9"/>
      <c r="H21" s="9"/>
      <c r="I21" s="9"/>
      <c r="J21" s="10"/>
      <c r="K21" s="6"/>
      <c r="L21" s="6"/>
      <c r="M21" s="6"/>
      <c r="N21" s="6"/>
      <c r="O21" s="6"/>
      <c r="P21" s="6"/>
      <c r="Q21" s="6"/>
      <c r="R21" s="6"/>
      <c r="S21" s="6"/>
    </row>
    <row r="22" spans="1:19" ht="20.25" customHeight="1">
      <c r="A22" s="3">
        <v>4</v>
      </c>
      <c r="B22" s="3"/>
      <c r="C22" s="15" t="s">
        <v>1</v>
      </c>
      <c r="D22" s="15"/>
      <c r="E22" s="159" t="s">
        <v>120</v>
      </c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7"/>
      <c r="R22" s="7"/>
    </row>
    <row r="23" spans="1:19" ht="20.25" customHeight="1">
      <c r="A23" s="3"/>
      <c r="B23" s="3"/>
      <c r="C23" s="15"/>
      <c r="D23" s="15"/>
      <c r="E23" s="159" t="s">
        <v>148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7"/>
      <c r="R23" s="7"/>
    </row>
    <row r="24" spans="1:19" ht="3" customHeight="1">
      <c r="A24" s="3"/>
      <c r="B24" s="3"/>
      <c r="C24" s="15"/>
      <c r="D24" s="15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9" ht="20.25" customHeight="1">
      <c r="A25" s="3">
        <v>5</v>
      </c>
      <c r="B25" s="3"/>
      <c r="C25" s="15" t="s">
        <v>2</v>
      </c>
      <c r="D25" s="15"/>
      <c r="E25" s="159" t="s">
        <v>174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8"/>
      <c r="R25" s="8"/>
      <c r="S25" s="6"/>
    </row>
    <row r="26" spans="1:19" ht="20.25" customHeight="1">
      <c r="A26" s="3"/>
      <c r="B26" s="3"/>
      <c r="C26" s="15"/>
      <c r="D26" s="15"/>
      <c r="E26" s="159" t="s">
        <v>188</v>
      </c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8"/>
      <c r="R26" s="8"/>
      <c r="S26" s="6"/>
    </row>
    <row r="27" spans="1:19" ht="18" customHeight="1">
      <c r="A27" s="3"/>
      <c r="B27" s="3"/>
      <c r="C27" s="16"/>
      <c r="D27" s="15"/>
      <c r="E27" s="168" t="s">
        <v>189</v>
      </c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7"/>
      <c r="R27" s="7"/>
    </row>
    <row r="28" spans="1:19" ht="18" customHeight="1">
      <c r="A28" s="3"/>
      <c r="B28" s="3"/>
      <c r="C28" s="16"/>
      <c r="D28" s="15"/>
      <c r="E28" s="159" t="s">
        <v>175</v>
      </c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7"/>
      <c r="R28" s="7"/>
    </row>
    <row r="29" spans="1:19" ht="18" customHeight="1">
      <c r="A29" s="3"/>
      <c r="B29" s="3"/>
      <c r="C29" s="16"/>
      <c r="D29" s="15"/>
      <c r="E29" s="159" t="s">
        <v>176</v>
      </c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7"/>
      <c r="R29" s="7"/>
      <c r="S29" s="6"/>
    </row>
    <row r="30" spans="1:19" ht="3" customHeight="1">
      <c r="A30" s="3"/>
      <c r="B30" s="3"/>
      <c r="C30" s="16"/>
      <c r="D30" s="15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6"/>
    </row>
    <row r="31" spans="1:19" ht="20.25" customHeight="1">
      <c r="A31" s="3">
        <v>6</v>
      </c>
      <c r="B31" s="3"/>
      <c r="C31" s="15" t="s">
        <v>119</v>
      </c>
      <c r="D31" s="5"/>
      <c r="E31" s="176" t="s">
        <v>190</v>
      </c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6"/>
    </row>
    <row r="32" spans="1:19" ht="20.25" customHeight="1">
      <c r="A32" s="3"/>
      <c r="B32" s="3"/>
      <c r="C32" s="15"/>
      <c r="D32" s="5"/>
      <c r="E32" s="176" t="s">
        <v>191</v>
      </c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6"/>
    </row>
    <row r="33" spans="1:18" ht="3" customHeight="1">
      <c r="A33" s="3"/>
      <c r="B33" s="3"/>
      <c r="C33" s="15"/>
      <c r="D33" s="5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8" customHeight="1">
      <c r="A34" s="3">
        <v>7</v>
      </c>
      <c r="B34" s="3"/>
      <c r="C34" s="15" t="s">
        <v>3</v>
      </c>
      <c r="D34" s="5"/>
      <c r="E34" s="18" t="s">
        <v>113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ht="18" customHeight="1">
      <c r="A35" s="3"/>
      <c r="B35" s="3"/>
      <c r="C35" s="5"/>
      <c r="D35" s="5"/>
      <c r="E35" s="7" t="s">
        <v>72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ht="18" customHeight="1">
      <c r="A36" s="3"/>
      <c r="B36" s="3"/>
      <c r="C36" s="5"/>
      <c r="D36" s="5"/>
      <c r="E36" s="7" t="s">
        <v>142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18" customHeight="1">
      <c r="A37" s="3"/>
      <c r="B37" s="3"/>
      <c r="C37" s="5"/>
      <c r="D37" s="5"/>
      <c r="E37" s="159" t="s">
        <v>139</v>
      </c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7"/>
    </row>
    <row r="38" spans="1:18" ht="18" customHeight="1">
      <c r="A38" s="3"/>
      <c r="B38" s="3"/>
      <c r="C38" s="5"/>
      <c r="D38" s="5"/>
      <c r="E38" s="159" t="s">
        <v>141</v>
      </c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7"/>
    </row>
    <row r="39" spans="1:18" ht="18" customHeight="1">
      <c r="A39" s="3"/>
      <c r="B39" s="3"/>
      <c r="C39" s="5"/>
      <c r="D39" s="5"/>
      <c r="E39" s="159" t="s">
        <v>140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7"/>
    </row>
    <row r="40" spans="1:18" ht="18" customHeight="1">
      <c r="A40" s="3"/>
      <c r="B40" s="3"/>
      <c r="C40" s="5"/>
      <c r="D40" s="5"/>
      <c r="E40" s="159" t="s">
        <v>121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7"/>
      <c r="R40" s="7"/>
    </row>
    <row r="41" spans="1:18" ht="18" customHeight="1">
      <c r="A41" s="3"/>
      <c r="B41" s="3"/>
      <c r="C41" s="5"/>
      <c r="D41" s="5"/>
      <c r="E41" s="159" t="s">
        <v>181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7"/>
    </row>
    <row r="42" spans="1:18" ht="18" customHeight="1">
      <c r="A42" s="3"/>
      <c r="B42" s="3"/>
      <c r="C42" s="5"/>
      <c r="D42" s="5"/>
      <c r="E42" s="7" t="s">
        <v>182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8" customHeight="1">
      <c r="A43" s="3"/>
      <c r="B43" s="3"/>
      <c r="C43" s="5"/>
      <c r="D43" s="5"/>
      <c r="E43" s="7" t="s">
        <v>183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ht="18" customHeight="1">
      <c r="A44" s="3"/>
      <c r="B44" s="3"/>
      <c r="C44" s="5"/>
      <c r="D44" s="5"/>
      <c r="E44" s="7" t="s">
        <v>184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ht="18" customHeight="1">
      <c r="A45" s="3"/>
      <c r="B45" s="3"/>
      <c r="C45" s="5"/>
      <c r="D45" s="5"/>
      <c r="E45" s="7" t="s">
        <v>185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ht="18" customHeight="1">
      <c r="A46" s="3"/>
      <c r="B46" s="3"/>
      <c r="C46" s="5"/>
      <c r="D46" s="5"/>
      <c r="E46" s="7" t="s">
        <v>186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ht="3" customHeight="1">
      <c r="A47" s="3"/>
      <c r="B47" s="3"/>
      <c r="C47" s="15"/>
      <c r="D47" s="5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8" ht="18" customHeight="1">
      <c r="A48" s="1" t="s">
        <v>0</v>
      </c>
      <c r="B48" s="1" t="s">
        <v>14</v>
      </c>
      <c r="C48" s="4" t="s">
        <v>15</v>
      </c>
      <c r="E48" s="7" t="s">
        <v>138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5:18">
      <c r="E49" s="20" t="s">
        <v>73</v>
      </c>
      <c r="F49" s="20"/>
      <c r="G49" s="20"/>
      <c r="H49" s="20"/>
      <c r="I49" s="20"/>
      <c r="J49" s="17"/>
      <c r="K49" s="17"/>
      <c r="L49" s="17"/>
      <c r="M49" s="17"/>
      <c r="N49" s="17"/>
      <c r="O49" s="17"/>
      <c r="P49" s="17"/>
      <c r="Q49" s="17"/>
      <c r="R49" s="17"/>
    </row>
  </sheetData>
  <mergeCells count="56">
    <mergeCell ref="N9:N10"/>
    <mergeCell ref="E29:P29"/>
    <mergeCell ref="E26:P26"/>
    <mergeCell ref="O18:P18"/>
    <mergeCell ref="C19:F19"/>
    <mergeCell ref="G19:M19"/>
    <mergeCell ref="O19:P19"/>
    <mergeCell ref="C20:F20"/>
    <mergeCell ref="G20:P20"/>
    <mergeCell ref="O9:P9"/>
    <mergeCell ref="O10:P10"/>
    <mergeCell ref="O11:P11"/>
    <mergeCell ref="I15:J15"/>
    <mergeCell ref="E23:P23"/>
    <mergeCell ref="O16:P16"/>
    <mergeCell ref="C17:F17"/>
    <mergeCell ref="E40:P40"/>
    <mergeCell ref="E37:Q37"/>
    <mergeCell ref="E38:Q38"/>
    <mergeCell ref="E39:Q39"/>
    <mergeCell ref="C1:K1"/>
    <mergeCell ref="N1:P1"/>
    <mergeCell ref="E2:P2"/>
    <mergeCell ref="E4:P4"/>
    <mergeCell ref="C8:F8"/>
    <mergeCell ref="G8:H8"/>
    <mergeCell ref="I8:J8"/>
    <mergeCell ref="E22:P22"/>
    <mergeCell ref="E31:Q31"/>
    <mergeCell ref="E32:Q32"/>
    <mergeCell ref="O12:P12"/>
    <mergeCell ref="O13:P13"/>
    <mergeCell ref="E41:Q41"/>
    <mergeCell ref="O8:P8"/>
    <mergeCell ref="C18:F18"/>
    <mergeCell ref="G18:M18"/>
    <mergeCell ref="C12:F12"/>
    <mergeCell ref="C13:F13"/>
    <mergeCell ref="G13:H13"/>
    <mergeCell ref="I13:J13"/>
    <mergeCell ref="C9:F9"/>
    <mergeCell ref="C10:F10"/>
    <mergeCell ref="C11:F11"/>
    <mergeCell ref="E28:P28"/>
    <mergeCell ref="E25:P25"/>
    <mergeCell ref="E27:P27"/>
    <mergeCell ref="O14:P14"/>
    <mergeCell ref="O15:P15"/>
    <mergeCell ref="G17:M17"/>
    <mergeCell ref="O17:P17"/>
    <mergeCell ref="C16:F16"/>
    <mergeCell ref="C14:F14"/>
    <mergeCell ref="G14:H14"/>
    <mergeCell ref="I14:J14"/>
    <mergeCell ref="C15:F15"/>
    <mergeCell ref="G15:H15"/>
  </mergeCells>
  <phoneticPr fontId="1"/>
  <pageMargins left="0.70866141732283472" right="0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ABA46-87E7-46C8-9FC7-8B97C4BAABFA}">
  <sheetPr>
    <tabColor rgb="FFFF9999"/>
    <pageSetUpPr fitToPage="1"/>
  </sheetPr>
  <dimension ref="A1:N69"/>
  <sheetViews>
    <sheetView zoomScaleNormal="100" workbookViewId="0">
      <selection activeCell="K16" sqref="K16"/>
    </sheetView>
  </sheetViews>
  <sheetFormatPr defaultRowHeight="12"/>
  <cols>
    <col min="1" max="1" width="4.625" style="85" customWidth="1"/>
    <col min="2" max="2" width="12.625" style="85" bestFit="1" customWidth="1"/>
    <col min="3" max="3" width="5.625" style="85" customWidth="1"/>
    <col min="4" max="5" width="9" style="85"/>
    <col min="6" max="6" width="9" style="84"/>
    <col min="7" max="7" width="5.125" style="85" customWidth="1"/>
    <col min="8" max="8" width="16.75" style="85" customWidth="1"/>
    <col min="9" max="9" width="9" style="85"/>
    <col min="10" max="10" width="11.5" style="85" customWidth="1"/>
    <col min="11" max="11" width="9" style="84"/>
    <col min="12" max="16384" width="9" style="85"/>
  </cols>
  <sheetData>
    <row r="1" spans="1:10" ht="15.75" customHeight="1">
      <c r="A1" s="81" t="s">
        <v>20</v>
      </c>
      <c r="B1" s="184" t="s">
        <v>23</v>
      </c>
      <c r="C1" s="185" t="s">
        <v>24</v>
      </c>
      <c r="D1" s="82" t="s">
        <v>25</v>
      </c>
      <c r="E1" s="81" t="s">
        <v>26</v>
      </c>
      <c r="F1" s="83"/>
      <c r="G1" s="81" t="s">
        <v>20</v>
      </c>
      <c r="H1" s="81" t="s">
        <v>23</v>
      </c>
      <c r="I1" s="81" t="s">
        <v>25</v>
      </c>
      <c r="J1" s="81" t="s">
        <v>26</v>
      </c>
    </row>
    <row r="2" spans="1:10" ht="6" customHeight="1">
      <c r="A2" s="86"/>
      <c r="B2" s="87"/>
      <c r="C2" s="88"/>
      <c r="D2" s="89"/>
      <c r="E2" s="87"/>
      <c r="F2" s="90"/>
      <c r="G2" s="86"/>
      <c r="H2" s="87"/>
      <c r="I2" s="87"/>
      <c r="J2" s="91"/>
    </row>
    <row r="3" spans="1:10" ht="14.1" customHeight="1">
      <c r="A3" s="88">
        <v>1</v>
      </c>
      <c r="B3" s="87" t="s">
        <v>27</v>
      </c>
      <c r="C3" s="88" t="s">
        <v>28</v>
      </c>
      <c r="D3" s="89" t="s">
        <v>29</v>
      </c>
      <c r="E3" s="87" t="s">
        <v>30</v>
      </c>
      <c r="F3" s="90"/>
      <c r="G3" s="88">
        <v>53</v>
      </c>
      <c r="H3" s="87" t="s">
        <v>44</v>
      </c>
      <c r="I3" s="87" t="s">
        <v>10</v>
      </c>
      <c r="J3" s="87" t="s">
        <v>32</v>
      </c>
    </row>
    <row r="4" spans="1:10" ht="14.1" customHeight="1">
      <c r="A4" s="88">
        <v>2</v>
      </c>
      <c r="B4" s="87" t="s">
        <v>27</v>
      </c>
      <c r="C4" s="88" t="s">
        <v>33</v>
      </c>
      <c r="D4" s="89" t="s">
        <v>29</v>
      </c>
      <c r="E4" s="87" t="s">
        <v>30</v>
      </c>
      <c r="F4" s="90"/>
      <c r="G4" s="88">
        <v>54</v>
      </c>
      <c r="H4" s="87" t="s">
        <v>43</v>
      </c>
      <c r="I4" s="87" t="s">
        <v>10</v>
      </c>
      <c r="J4" s="87" t="s">
        <v>32</v>
      </c>
    </row>
    <row r="5" spans="1:10" ht="14.1" customHeight="1">
      <c r="A5" s="88">
        <v>3</v>
      </c>
      <c r="B5" s="87" t="s">
        <v>35</v>
      </c>
      <c r="C5" s="88" t="s">
        <v>28</v>
      </c>
      <c r="D5" s="89" t="s">
        <v>29</v>
      </c>
      <c r="E5" s="87" t="s">
        <v>30</v>
      </c>
      <c r="F5" s="90"/>
      <c r="G5" s="88">
        <v>55</v>
      </c>
      <c r="H5" s="87" t="s">
        <v>34</v>
      </c>
      <c r="I5" s="87" t="s">
        <v>10</v>
      </c>
      <c r="J5" s="87" t="s">
        <v>32</v>
      </c>
    </row>
    <row r="6" spans="1:10" ht="14.1" customHeight="1">
      <c r="A6" s="88">
        <v>4</v>
      </c>
      <c r="B6" s="87" t="s">
        <v>35</v>
      </c>
      <c r="C6" s="88" t="s">
        <v>33</v>
      </c>
      <c r="D6" s="89" t="s">
        <v>29</v>
      </c>
      <c r="E6" s="87" t="s">
        <v>30</v>
      </c>
      <c r="F6" s="90"/>
      <c r="G6" s="88">
        <v>56</v>
      </c>
      <c r="H6" s="87" t="s">
        <v>31</v>
      </c>
      <c r="I6" s="87" t="s">
        <v>10</v>
      </c>
      <c r="J6" s="87" t="s">
        <v>32</v>
      </c>
    </row>
    <row r="7" spans="1:10" ht="14.1" customHeight="1">
      <c r="A7" s="88">
        <v>5</v>
      </c>
      <c r="B7" s="87" t="s">
        <v>27</v>
      </c>
      <c r="C7" s="88" t="s">
        <v>28</v>
      </c>
      <c r="D7" s="89" t="s">
        <v>29</v>
      </c>
      <c r="E7" s="87" t="s">
        <v>32</v>
      </c>
      <c r="F7" s="90"/>
      <c r="G7" s="88">
        <f t="shared" ref="G7:G60" si="0">ROW()-2+MAX($A:$A)</f>
        <v>57</v>
      </c>
      <c r="H7" s="87" t="s">
        <v>44</v>
      </c>
      <c r="I7" s="87" t="s">
        <v>37</v>
      </c>
      <c r="J7" s="87" t="s">
        <v>38</v>
      </c>
    </row>
    <row r="8" spans="1:10" ht="14.1" customHeight="1">
      <c r="A8" s="88">
        <v>6</v>
      </c>
      <c r="B8" s="87" t="s">
        <v>27</v>
      </c>
      <c r="C8" s="88" t="s">
        <v>33</v>
      </c>
      <c r="D8" s="89" t="s">
        <v>29</v>
      </c>
      <c r="E8" s="87" t="s">
        <v>32</v>
      </c>
      <c r="F8" s="90"/>
      <c r="G8" s="88">
        <f t="shared" si="0"/>
        <v>58</v>
      </c>
      <c r="H8" s="87" t="s">
        <v>36</v>
      </c>
      <c r="I8" s="87" t="s">
        <v>37</v>
      </c>
      <c r="J8" s="87" t="s">
        <v>38</v>
      </c>
    </row>
    <row r="9" spans="1:10" ht="14.1" customHeight="1">
      <c r="A9" s="88">
        <v>7</v>
      </c>
      <c r="B9" s="87" t="s">
        <v>35</v>
      </c>
      <c r="C9" s="88" t="s">
        <v>28</v>
      </c>
      <c r="D9" s="89" t="s">
        <v>29</v>
      </c>
      <c r="E9" s="87" t="s">
        <v>32</v>
      </c>
      <c r="F9" s="90"/>
      <c r="G9" s="88">
        <f t="shared" si="0"/>
        <v>59</v>
      </c>
      <c r="H9" s="87" t="s">
        <v>39</v>
      </c>
      <c r="I9" s="87" t="s">
        <v>37</v>
      </c>
      <c r="J9" s="87" t="s">
        <v>38</v>
      </c>
    </row>
    <row r="10" spans="1:10" ht="14.1" customHeight="1">
      <c r="A10" s="88">
        <v>8</v>
      </c>
      <c r="B10" s="87" t="s">
        <v>35</v>
      </c>
      <c r="C10" s="88" t="s">
        <v>33</v>
      </c>
      <c r="D10" s="89" t="s">
        <v>29</v>
      </c>
      <c r="E10" s="87" t="s">
        <v>32</v>
      </c>
      <c r="F10" s="90"/>
      <c r="G10" s="88">
        <f t="shared" si="0"/>
        <v>60</v>
      </c>
      <c r="H10" s="87" t="s">
        <v>41</v>
      </c>
      <c r="I10" s="87" t="s">
        <v>37</v>
      </c>
      <c r="J10" s="87" t="s">
        <v>38</v>
      </c>
    </row>
    <row r="11" spans="1:10" ht="14.1" customHeight="1">
      <c r="A11" s="88">
        <v>9</v>
      </c>
      <c r="B11" s="87" t="s">
        <v>27</v>
      </c>
      <c r="C11" s="88" t="s">
        <v>28</v>
      </c>
      <c r="D11" s="89" t="s">
        <v>29</v>
      </c>
      <c r="E11" s="87" t="s">
        <v>48</v>
      </c>
      <c r="F11" s="90"/>
      <c r="G11" s="88">
        <f t="shared" si="0"/>
        <v>61</v>
      </c>
      <c r="H11" s="87" t="s">
        <v>43</v>
      </c>
      <c r="I11" s="87" t="s">
        <v>37</v>
      </c>
      <c r="J11" s="87" t="s">
        <v>38</v>
      </c>
    </row>
    <row r="12" spans="1:10" ht="14.1" customHeight="1">
      <c r="A12" s="88">
        <v>10</v>
      </c>
      <c r="B12" s="87" t="s">
        <v>27</v>
      </c>
      <c r="C12" s="88" t="s">
        <v>33</v>
      </c>
      <c r="D12" s="89" t="s">
        <v>29</v>
      </c>
      <c r="E12" s="87" t="s">
        <v>48</v>
      </c>
      <c r="F12" s="90"/>
      <c r="G12" s="88">
        <f t="shared" si="0"/>
        <v>62</v>
      </c>
      <c r="H12" s="87" t="s">
        <v>34</v>
      </c>
      <c r="I12" s="87" t="s">
        <v>37</v>
      </c>
      <c r="J12" s="87" t="s">
        <v>38</v>
      </c>
    </row>
    <row r="13" spans="1:10" ht="14.1" customHeight="1">
      <c r="A13" s="88">
        <v>11</v>
      </c>
      <c r="B13" s="87" t="s">
        <v>35</v>
      </c>
      <c r="C13" s="88" t="s">
        <v>28</v>
      </c>
      <c r="D13" s="89" t="s">
        <v>29</v>
      </c>
      <c r="E13" s="87" t="s">
        <v>48</v>
      </c>
      <c r="F13" s="90"/>
      <c r="G13" s="88">
        <f t="shared" si="0"/>
        <v>63</v>
      </c>
      <c r="H13" s="87" t="s">
        <v>45</v>
      </c>
      <c r="I13" s="87" t="s">
        <v>37</v>
      </c>
      <c r="J13" s="87" t="s">
        <v>38</v>
      </c>
    </row>
    <row r="14" spans="1:10" ht="14.1" customHeight="1">
      <c r="A14" s="88">
        <v>12</v>
      </c>
      <c r="B14" s="87" t="s">
        <v>35</v>
      </c>
      <c r="C14" s="88" t="s">
        <v>33</v>
      </c>
      <c r="D14" s="89" t="s">
        <v>29</v>
      </c>
      <c r="E14" s="87" t="s">
        <v>48</v>
      </c>
      <c r="F14" s="90"/>
      <c r="G14" s="88">
        <f t="shared" si="0"/>
        <v>64</v>
      </c>
      <c r="H14" s="87" t="s">
        <v>46</v>
      </c>
      <c r="I14" s="87" t="s">
        <v>37</v>
      </c>
      <c r="J14" s="87" t="s">
        <v>38</v>
      </c>
    </row>
    <row r="15" spans="1:10" ht="14.1" customHeight="1">
      <c r="A15" s="88">
        <v>13</v>
      </c>
      <c r="B15" s="87" t="s">
        <v>27</v>
      </c>
      <c r="C15" s="88" t="s">
        <v>28</v>
      </c>
      <c r="D15" s="89" t="s">
        <v>29</v>
      </c>
      <c r="E15" s="87" t="s">
        <v>38</v>
      </c>
      <c r="F15" s="90"/>
      <c r="G15" s="88">
        <f t="shared" si="0"/>
        <v>65</v>
      </c>
      <c r="H15" s="87" t="s">
        <v>47</v>
      </c>
      <c r="I15" s="87" t="s">
        <v>37</v>
      </c>
      <c r="J15" s="87" t="s">
        <v>38</v>
      </c>
    </row>
    <row r="16" spans="1:10" ht="14.1" customHeight="1">
      <c r="A16" s="88">
        <v>14</v>
      </c>
      <c r="B16" s="87" t="s">
        <v>27</v>
      </c>
      <c r="C16" s="88" t="s">
        <v>33</v>
      </c>
      <c r="D16" s="89" t="s">
        <v>29</v>
      </c>
      <c r="E16" s="87" t="s">
        <v>38</v>
      </c>
      <c r="F16" s="90"/>
      <c r="G16" s="88">
        <f t="shared" si="0"/>
        <v>66</v>
      </c>
      <c r="H16" s="87" t="s">
        <v>31</v>
      </c>
      <c r="I16" s="87" t="s">
        <v>37</v>
      </c>
      <c r="J16" s="87" t="s">
        <v>38</v>
      </c>
    </row>
    <row r="17" spans="1:14" ht="14.1" customHeight="1">
      <c r="A17" s="88">
        <v>15</v>
      </c>
      <c r="B17" s="87" t="s">
        <v>35</v>
      </c>
      <c r="C17" s="88" t="s">
        <v>28</v>
      </c>
      <c r="D17" s="89" t="s">
        <v>29</v>
      </c>
      <c r="E17" s="87" t="s">
        <v>38</v>
      </c>
      <c r="F17" s="90"/>
      <c r="G17" s="88">
        <f t="shared" si="0"/>
        <v>67</v>
      </c>
      <c r="H17" s="87" t="s">
        <v>44</v>
      </c>
      <c r="I17" s="87" t="s">
        <v>37</v>
      </c>
      <c r="J17" s="87" t="s">
        <v>48</v>
      </c>
    </row>
    <row r="18" spans="1:14" ht="14.1" customHeight="1">
      <c r="A18" s="88">
        <v>16</v>
      </c>
      <c r="B18" s="87" t="s">
        <v>35</v>
      </c>
      <c r="C18" s="88" t="s">
        <v>33</v>
      </c>
      <c r="D18" s="89" t="s">
        <v>29</v>
      </c>
      <c r="E18" s="87" t="s">
        <v>38</v>
      </c>
      <c r="F18" s="90"/>
      <c r="G18" s="88">
        <f t="shared" si="0"/>
        <v>68</v>
      </c>
      <c r="H18" s="87" t="s">
        <v>36</v>
      </c>
      <c r="I18" s="87" t="s">
        <v>37</v>
      </c>
      <c r="J18" s="87" t="s">
        <v>48</v>
      </c>
    </row>
    <row r="19" spans="1:14" ht="14.1" customHeight="1">
      <c r="A19" s="88">
        <v>17</v>
      </c>
      <c r="B19" s="87" t="s">
        <v>49</v>
      </c>
      <c r="C19" s="88"/>
      <c r="D19" s="89" t="s">
        <v>37</v>
      </c>
      <c r="E19" s="87" t="s">
        <v>19</v>
      </c>
      <c r="F19" s="90"/>
      <c r="G19" s="88">
        <f t="shared" si="0"/>
        <v>69</v>
      </c>
      <c r="H19" s="87" t="s">
        <v>39</v>
      </c>
      <c r="I19" s="87" t="s">
        <v>37</v>
      </c>
      <c r="J19" s="87" t="s">
        <v>48</v>
      </c>
    </row>
    <row r="20" spans="1:14" ht="14.1" customHeight="1">
      <c r="A20" s="88">
        <v>18</v>
      </c>
      <c r="B20" s="87" t="s">
        <v>124</v>
      </c>
      <c r="C20" s="88"/>
      <c r="D20" s="89" t="s">
        <v>10</v>
      </c>
      <c r="E20" s="87" t="s">
        <v>50</v>
      </c>
      <c r="F20" s="90"/>
      <c r="G20" s="88">
        <f t="shared" si="0"/>
        <v>70</v>
      </c>
      <c r="H20" s="87" t="s">
        <v>41</v>
      </c>
      <c r="I20" s="87" t="s">
        <v>37</v>
      </c>
      <c r="J20" s="87" t="s">
        <v>48</v>
      </c>
    </row>
    <row r="21" spans="1:14" ht="14.1" customHeight="1">
      <c r="A21" s="88">
        <v>19</v>
      </c>
      <c r="B21" s="87" t="s">
        <v>125</v>
      </c>
      <c r="C21" s="88"/>
      <c r="D21" s="89" t="s">
        <v>10</v>
      </c>
      <c r="E21" s="87" t="s">
        <v>50</v>
      </c>
      <c r="F21" s="90"/>
      <c r="G21" s="88">
        <f t="shared" si="0"/>
        <v>71</v>
      </c>
      <c r="H21" s="87" t="s">
        <v>43</v>
      </c>
      <c r="I21" s="87" t="s">
        <v>37</v>
      </c>
      <c r="J21" s="87" t="s">
        <v>48</v>
      </c>
      <c r="N21" s="84"/>
    </row>
    <row r="22" spans="1:14" ht="14.1" customHeight="1">
      <c r="A22" s="88">
        <v>20</v>
      </c>
      <c r="B22" s="87" t="s">
        <v>51</v>
      </c>
      <c r="C22" s="88"/>
      <c r="D22" s="89" t="s">
        <v>10</v>
      </c>
      <c r="E22" s="87" t="s">
        <v>19</v>
      </c>
      <c r="F22" s="90"/>
      <c r="G22" s="88">
        <f t="shared" si="0"/>
        <v>72</v>
      </c>
      <c r="H22" s="87" t="s">
        <v>34</v>
      </c>
      <c r="I22" s="87" t="s">
        <v>37</v>
      </c>
      <c r="J22" s="87" t="s">
        <v>48</v>
      </c>
    </row>
    <row r="23" spans="1:14" ht="14.1" customHeight="1">
      <c r="A23" s="88">
        <v>21</v>
      </c>
      <c r="B23" s="87" t="s">
        <v>126</v>
      </c>
      <c r="C23" s="88"/>
      <c r="D23" s="89" t="s">
        <v>10</v>
      </c>
      <c r="E23" s="87" t="s">
        <v>19</v>
      </c>
      <c r="F23" s="90"/>
      <c r="G23" s="88">
        <f t="shared" si="0"/>
        <v>73</v>
      </c>
      <c r="H23" s="87" t="s">
        <v>45</v>
      </c>
      <c r="I23" s="87" t="s">
        <v>37</v>
      </c>
      <c r="J23" s="87" t="s">
        <v>48</v>
      </c>
    </row>
    <row r="24" spans="1:14" ht="14.1" customHeight="1">
      <c r="A24" s="88">
        <v>22</v>
      </c>
      <c r="B24" s="87" t="s">
        <v>125</v>
      </c>
      <c r="C24" s="88"/>
      <c r="D24" s="89" t="s">
        <v>10</v>
      </c>
      <c r="E24" s="87" t="s">
        <v>19</v>
      </c>
      <c r="F24" s="90"/>
      <c r="G24" s="88">
        <f t="shared" si="0"/>
        <v>74</v>
      </c>
      <c r="H24" s="87" t="s">
        <v>46</v>
      </c>
      <c r="I24" s="87" t="s">
        <v>37</v>
      </c>
      <c r="J24" s="87" t="s">
        <v>48</v>
      </c>
    </row>
    <row r="25" spans="1:14" ht="14.1" customHeight="1">
      <c r="A25" s="88">
        <v>23</v>
      </c>
      <c r="B25" s="87" t="s">
        <v>27</v>
      </c>
      <c r="C25" s="88" t="s">
        <v>28</v>
      </c>
      <c r="D25" s="89" t="s">
        <v>37</v>
      </c>
      <c r="E25" s="87" t="s">
        <v>30</v>
      </c>
      <c r="F25" s="90"/>
      <c r="G25" s="88">
        <f t="shared" si="0"/>
        <v>75</v>
      </c>
      <c r="H25" s="87" t="s">
        <v>47</v>
      </c>
      <c r="I25" s="87" t="s">
        <v>37</v>
      </c>
      <c r="J25" s="87" t="s">
        <v>48</v>
      </c>
    </row>
    <row r="26" spans="1:14" ht="14.1" customHeight="1">
      <c r="A26" s="88">
        <v>24</v>
      </c>
      <c r="B26" s="87" t="s">
        <v>27</v>
      </c>
      <c r="C26" s="88" t="s">
        <v>33</v>
      </c>
      <c r="D26" s="89" t="s">
        <v>37</v>
      </c>
      <c r="E26" s="87" t="s">
        <v>30</v>
      </c>
      <c r="F26" s="90"/>
      <c r="G26" s="88">
        <f t="shared" si="0"/>
        <v>76</v>
      </c>
      <c r="H26" s="87" t="s">
        <v>31</v>
      </c>
      <c r="I26" s="87" t="s">
        <v>37</v>
      </c>
      <c r="J26" s="87" t="s">
        <v>48</v>
      </c>
    </row>
    <row r="27" spans="1:14" ht="14.1" customHeight="1">
      <c r="A27" s="88">
        <v>25</v>
      </c>
      <c r="B27" s="87" t="s">
        <v>35</v>
      </c>
      <c r="C27" s="88" t="s">
        <v>28</v>
      </c>
      <c r="D27" s="89" t="s">
        <v>37</v>
      </c>
      <c r="E27" s="87" t="s">
        <v>30</v>
      </c>
      <c r="F27" s="90"/>
      <c r="G27" s="88">
        <f t="shared" si="0"/>
        <v>77</v>
      </c>
      <c r="H27" s="87" t="s">
        <v>44</v>
      </c>
      <c r="I27" s="87" t="s">
        <v>37</v>
      </c>
      <c r="J27" s="87" t="s">
        <v>30</v>
      </c>
    </row>
    <row r="28" spans="1:14" ht="14.1" customHeight="1">
      <c r="A28" s="88">
        <v>26</v>
      </c>
      <c r="B28" s="87" t="s">
        <v>35</v>
      </c>
      <c r="C28" s="88" t="s">
        <v>33</v>
      </c>
      <c r="D28" s="89" t="s">
        <v>37</v>
      </c>
      <c r="E28" s="87" t="s">
        <v>30</v>
      </c>
      <c r="F28" s="90"/>
      <c r="G28" s="88">
        <f t="shared" si="0"/>
        <v>78</v>
      </c>
      <c r="H28" s="87" t="s">
        <v>40</v>
      </c>
      <c r="I28" s="87" t="s">
        <v>37</v>
      </c>
      <c r="J28" s="87" t="s">
        <v>30</v>
      </c>
    </row>
    <row r="29" spans="1:14" ht="14.1" customHeight="1">
      <c r="A29" s="88">
        <v>27</v>
      </c>
      <c r="B29" s="87" t="s">
        <v>27</v>
      </c>
      <c r="C29" s="88" t="s">
        <v>28</v>
      </c>
      <c r="D29" s="89" t="s">
        <v>37</v>
      </c>
      <c r="E29" s="87" t="s">
        <v>32</v>
      </c>
      <c r="F29" s="90"/>
      <c r="G29" s="88">
        <f t="shared" si="0"/>
        <v>79</v>
      </c>
      <c r="H29" s="87" t="s">
        <v>36</v>
      </c>
      <c r="I29" s="87" t="s">
        <v>37</v>
      </c>
      <c r="J29" s="87" t="s">
        <v>30</v>
      </c>
    </row>
    <row r="30" spans="1:14" ht="14.1" customHeight="1">
      <c r="A30" s="88">
        <v>28</v>
      </c>
      <c r="B30" s="87" t="s">
        <v>27</v>
      </c>
      <c r="C30" s="88" t="s">
        <v>33</v>
      </c>
      <c r="D30" s="89" t="s">
        <v>37</v>
      </c>
      <c r="E30" s="87" t="s">
        <v>32</v>
      </c>
      <c r="F30" s="90"/>
      <c r="G30" s="88">
        <f t="shared" si="0"/>
        <v>80</v>
      </c>
      <c r="H30" s="87" t="s">
        <v>39</v>
      </c>
      <c r="I30" s="87" t="s">
        <v>37</v>
      </c>
      <c r="J30" s="87" t="s">
        <v>30</v>
      </c>
    </row>
    <row r="31" spans="1:14" ht="14.1" customHeight="1">
      <c r="A31" s="88">
        <v>29</v>
      </c>
      <c r="B31" s="87" t="s">
        <v>35</v>
      </c>
      <c r="C31" s="88" t="s">
        <v>28</v>
      </c>
      <c r="D31" s="89" t="s">
        <v>37</v>
      </c>
      <c r="E31" s="87" t="s">
        <v>32</v>
      </c>
      <c r="F31" s="90"/>
      <c r="G31" s="88">
        <f t="shared" si="0"/>
        <v>81</v>
      </c>
      <c r="H31" s="87" t="s">
        <v>41</v>
      </c>
      <c r="I31" s="87" t="s">
        <v>37</v>
      </c>
      <c r="J31" s="87" t="s">
        <v>30</v>
      </c>
    </row>
    <row r="32" spans="1:14" ht="14.1" customHeight="1">
      <c r="A32" s="88">
        <v>30</v>
      </c>
      <c r="B32" s="87" t="s">
        <v>35</v>
      </c>
      <c r="C32" s="88" t="s">
        <v>33</v>
      </c>
      <c r="D32" s="89" t="s">
        <v>37</v>
      </c>
      <c r="E32" s="87" t="s">
        <v>32</v>
      </c>
      <c r="F32" s="90"/>
      <c r="G32" s="88">
        <f t="shared" si="0"/>
        <v>82</v>
      </c>
      <c r="H32" s="87" t="s">
        <v>43</v>
      </c>
      <c r="I32" s="87" t="s">
        <v>37</v>
      </c>
      <c r="J32" s="87" t="s">
        <v>30</v>
      </c>
    </row>
    <row r="33" spans="1:10" ht="14.1" customHeight="1">
      <c r="A33" s="186" t="s">
        <v>127</v>
      </c>
      <c r="B33" s="187"/>
      <c r="C33" s="187"/>
      <c r="D33" s="187"/>
      <c r="E33" s="187"/>
      <c r="F33" s="90"/>
      <c r="G33" s="88">
        <f t="shared" si="0"/>
        <v>83</v>
      </c>
      <c r="H33" s="87" t="s">
        <v>34</v>
      </c>
      <c r="I33" s="87" t="s">
        <v>37</v>
      </c>
      <c r="J33" s="87" t="s">
        <v>30</v>
      </c>
    </row>
    <row r="34" spans="1:10" ht="14.1" customHeight="1">
      <c r="A34" s="187"/>
      <c r="B34" s="187"/>
      <c r="C34" s="187"/>
      <c r="D34" s="187"/>
      <c r="E34" s="187"/>
      <c r="F34" s="90"/>
      <c r="G34" s="88">
        <f t="shared" si="0"/>
        <v>84</v>
      </c>
      <c r="H34" s="87" t="s">
        <v>42</v>
      </c>
      <c r="I34" s="87" t="s">
        <v>37</v>
      </c>
      <c r="J34" s="87" t="s">
        <v>30</v>
      </c>
    </row>
    <row r="35" spans="1:10" ht="14.1" customHeight="1">
      <c r="A35" s="186" t="s">
        <v>128</v>
      </c>
      <c r="B35" s="187"/>
      <c r="C35" s="187"/>
      <c r="D35" s="187"/>
      <c r="E35" s="187"/>
      <c r="F35" s="90"/>
      <c r="G35" s="88">
        <f t="shared" si="0"/>
        <v>85</v>
      </c>
      <c r="H35" s="87" t="s">
        <v>45</v>
      </c>
      <c r="I35" s="87" t="s">
        <v>37</v>
      </c>
      <c r="J35" s="87" t="s">
        <v>30</v>
      </c>
    </row>
    <row r="36" spans="1:10" ht="14.1" customHeight="1">
      <c r="A36" s="187"/>
      <c r="B36" s="187"/>
      <c r="C36" s="187"/>
      <c r="D36" s="187"/>
      <c r="E36" s="187"/>
      <c r="F36" s="90"/>
      <c r="G36" s="88">
        <f t="shared" si="0"/>
        <v>86</v>
      </c>
      <c r="H36" s="87" t="s">
        <v>46</v>
      </c>
      <c r="I36" s="87" t="s">
        <v>37</v>
      </c>
      <c r="J36" s="87" t="s">
        <v>30</v>
      </c>
    </row>
    <row r="37" spans="1:10" ht="14.1" customHeight="1">
      <c r="A37" s="186" t="s">
        <v>129</v>
      </c>
      <c r="B37" s="187"/>
      <c r="C37" s="187"/>
      <c r="D37" s="187"/>
      <c r="E37" s="187"/>
      <c r="F37" s="90"/>
      <c r="G37" s="88">
        <f t="shared" si="0"/>
        <v>87</v>
      </c>
      <c r="H37" s="87" t="s">
        <v>47</v>
      </c>
      <c r="I37" s="87" t="s">
        <v>37</v>
      </c>
      <c r="J37" s="87" t="s">
        <v>30</v>
      </c>
    </row>
    <row r="38" spans="1:10" ht="14.1" customHeight="1">
      <c r="A38" s="187"/>
      <c r="B38" s="187"/>
      <c r="C38" s="187"/>
      <c r="D38" s="187"/>
      <c r="E38" s="187"/>
      <c r="F38" s="90"/>
      <c r="G38" s="88">
        <f t="shared" si="0"/>
        <v>88</v>
      </c>
      <c r="H38" s="87" t="s">
        <v>31</v>
      </c>
      <c r="I38" s="87" t="s">
        <v>37</v>
      </c>
      <c r="J38" s="87" t="s">
        <v>30</v>
      </c>
    </row>
    <row r="39" spans="1:10" ht="14.1" customHeight="1">
      <c r="A39" s="88">
        <v>31</v>
      </c>
      <c r="B39" s="87" t="s">
        <v>44</v>
      </c>
      <c r="C39" s="88"/>
      <c r="D39" s="89" t="s">
        <v>11</v>
      </c>
      <c r="E39" s="87" t="s">
        <v>54</v>
      </c>
      <c r="F39" s="90"/>
      <c r="G39" s="88">
        <f t="shared" si="0"/>
        <v>89</v>
      </c>
      <c r="H39" s="87" t="s">
        <v>44</v>
      </c>
      <c r="I39" s="87" t="s">
        <v>37</v>
      </c>
      <c r="J39" s="87" t="s">
        <v>32</v>
      </c>
    </row>
    <row r="40" spans="1:10" ht="14.1" customHeight="1">
      <c r="A40" s="88">
        <v>32</v>
      </c>
      <c r="B40" s="87" t="s">
        <v>53</v>
      </c>
      <c r="C40" s="88"/>
      <c r="D40" s="89" t="s">
        <v>11</v>
      </c>
      <c r="E40" s="87" t="s">
        <v>54</v>
      </c>
      <c r="F40" s="90"/>
      <c r="G40" s="88">
        <f t="shared" si="0"/>
        <v>90</v>
      </c>
      <c r="H40" s="87" t="s">
        <v>40</v>
      </c>
      <c r="I40" s="87" t="s">
        <v>37</v>
      </c>
      <c r="J40" s="87" t="s">
        <v>32</v>
      </c>
    </row>
    <row r="41" spans="1:10" ht="14.1" customHeight="1">
      <c r="A41" s="88">
        <v>33</v>
      </c>
      <c r="B41" s="87" t="s">
        <v>55</v>
      </c>
      <c r="C41" s="88"/>
      <c r="D41" s="89" t="s">
        <v>11</v>
      </c>
      <c r="E41" s="87" t="s">
        <v>54</v>
      </c>
      <c r="F41" s="90"/>
      <c r="G41" s="88">
        <f t="shared" si="0"/>
        <v>91</v>
      </c>
      <c r="H41" s="87" t="s">
        <v>36</v>
      </c>
      <c r="I41" s="87" t="s">
        <v>37</v>
      </c>
      <c r="J41" s="87" t="s">
        <v>32</v>
      </c>
    </row>
    <row r="42" spans="1:10" ht="14.1" customHeight="1">
      <c r="A42" s="88">
        <v>34</v>
      </c>
      <c r="B42" s="87" t="s">
        <v>43</v>
      </c>
      <c r="D42" s="89" t="s">
        <v>11</v>
      </c>
      <c r="E42" s="87" t="s">
        <v>54</v>
      </c>
      <c r="F42" s="90"/>
      <c r="G42" s="88">
        <f t="shared" si="0"/>
        <v>92</v>
      </c>
      <c r="H42" s="87" t="s">
        <v>39</v>
      </c>
      <c r="I42" s="87" t="s">
        <v>37</v>
      </c>
      <c r="J42" s="87" t="s">
        <v>32</v>
      </c>
    </row>
    <row r="43" spans="1:10" ht="14.1" customHeight="1">
      <c r="A43" s="88">
        <v>35</v>
      </c>
      <c r="B43" s="87" t="s">
        <v>34</v>
      </c>
      <c r="C43" s="88"/>
      <c r="D43" s="89" t="s">
        <v>11</v>
      </c>
      <c r="E43" s="87" t="s">
        <v>54</v>
      </c>
      <c r="F43" s="90"/>
      <c r="G43" s="88">
        <f t="shared" si="0"/>
        <v>93</v>
      </c>
      <c r="H43" s="87" t="s">
        <v>41</v>
      </c>
      <c r="I43" s="87" t="s">
        <v>37</v>
      </c>
      <c r="J43" s="87" t="s">
        <v>32</v>
      </c>
    </row>
    <row r="44" spans="1:10" ht="14.1" customHeight="1">
      <c r="A44" s="88">
        <v>36</v>
      </c>
      <c r="B44" s="87" t="s">
        <v>56</v>
      </c>
      <c r="C44" s="88"/>
      <c r="D44" s="89" t="s">
        <v>11</v>
      </c>
      <c r="E44" s="87" t="s">
        <v>54</v>
      </c>
      <c r="F44" s="90"/>
      <c r="G44" s="88">
        <f t="shared" si="0"/>
        <v>94</v>
      </c>
      <c r="H44" s="87" t="s">
        <v>43</v>
      </c>
      <c r="I44" s="87" t="s">
        <v>37</v>
      </c>
      <c r="J44" s="87" t="s">
        <v>32</v>
      </c>
    </row>
    <row r="45" spans="1:10" ht="14.1" customHeight="1">
      <c r="A45" s="88">
        <v>37</v>
      </c>
      <c r="B45" s="87" t="s">
        <v>57</v>
      </c>
      <c r="C45" s="88"/>
      <c r="D45" s="89" t="s">
        <v>11</v>
      </c>
      <c r="E45" s="87" t="s">
        <v>54</v>
      </c>
      <c r="F45" s="90"/>
      <c r="G45" s="88">
        <f t="shared" si="0"/>
        <v>95</v>
      </c>
      <c r="H45" s="87" t="s">
        <v>34</v>
      </c>
      <c r="I45" s="87" t="s">
        <v>37</v>
      </c>
      <c r="J45" s="87" t="s">
        <v>32</v>
      </c>
    </row>
    <row r="46" spans="1:10" ht="14.1" customHeight="1">
      <c r="A46" s="88">
        <v>38</v>
      </c>
      <c r="B46" s="87" t="s">
        <v>31</v>
      </c>
      <c r="D46" s="89" t="s">
        <v>11</v>
      </c>
      <c r="E46" s="87" t="s">
        <v>54</v>
      </c>
      <c r="F46" s="90"/>
      <c r="G46" s="88">
        <f t="shared" si="0"/>
        <v>96</v>
      </c>
      <c r="H46" s="87" t="s">
        <v>42</v>
      </c>
      <c r="I46" s="87" t="s">
        <v>37</v>
      </c>
      <c r="J46" s="87" t="s">
        <v>32</v>
      </c>
    </row>
    <row r="47" spans="1:10" ht="14.1" customHeight="1">
      <c r="A47" s="88">
        <v>39</v>
      </c>
      <c r="B47" s="87" t="s">
        <v>40</v>
      </c>
      <c r="C47" s="88"/>
      <c r="D47" s="89" t="s">
        <v>29</v>
      </c>
      <c r="E47" s="87" t="s">
        <v>30</v>
      </c>
      <c r="F47" s="90"/>
      <c r="G47" s="88">
        <f t="shared" si="0"/>
        <v>97</v>
      </c>
      <c r="H47" s="87" t="s">
        <v>45</v>
      </c>
      <c r="I47" s="87" t="s">
        <v>37</v>
      </c>
      <c r="J47" s="87" t="s">
        <v>32</v>
      </c>
    </row>
    <row r="48" spans="1:10" ht="14.1" customHeight="1">
      <c r="A48" s="88">
        <v>40</v>
      </c>
      <c r="B48" s="87" t="s">
        <v>42</v>
      </c>
      <c r="C48" s="88"/>
      <c r="D48" s="89" t="s">
        <v>29</v>
      </c>
      <c r="E48" s="87" t="s">
        <v>30</v>
      </c>
      <c r="F48" s="90"/>
      <c r="G48" s="88">
        <f t="shared" si="0"/>
        <v>98</v>
      </c>
      <c r="H48" s="87" t="s">
        <v>46</v>
      </c>
      <c r="I48" s="87" t="s">
        <v>37</v>
      </c>
      <c r="J48" s="87" t="s">
        <v>32</v>
      </c>
    </row>
    <row r="49" spans="1:10" ht="14.1" customHeight="1">
      <c r="A49" s="88">
        <v>41</v>
      </c>
      <c r="B49" s="87" t="s">
        <v>40</v>
      </c>
      <c r="C49" s="88"/>
      <c r="D49" s="89" t="s">
        <v>29</v>
      </c>
      <c r="E49" s="87" t="s">
        <v>32</v>
      </c>
      <c r="F49" s="90"/>
      <c r="G49" s="88">
        <f t="shared" si="0"/>
        <v>99</v>
      </c>
      <c r="H49" s="87" t="s">
        <v>47</v>
      </c>
      <c r="I49" s="87" t="s">
        <v>37</v>
      </c>
      <c r="J49" s="87" t="s">
        <v>32</v>
      </c>
    </row>
    <row r="50" spans="1:10" ht="14.1" customHeight="1">
      <c r="A50" s="88">
        <v>42</v>
      </c>
      <c r="B50" s="87" t="s">
        <v>42</v>
      </c>
      <c r="C50" s="88"/>
      <c r="D50" s="89" t="s">
        <v>29</v>
      </c>
      <c r="E50" s="87" t="s">
        <v>32</v>
      </c>
      <c r="F50" s="90"/>
      <c r="G50" s="88">
        <f t="shared" si="0"/>
        <v>100</v>
      </c>
      <c r="H50" s="87" t="s">
        <v>31</v>
      </c>
      <c r="I50" s="87" t="s">
        <v>37</v>
      </c>
      <c r="J50" s="87" t="s">
        <v>32</v>
      </c>
    </row>
    <row r="51" spans="1:10" ht="14.1" customHeight="1">
      <c r="A51" s="88">
        <v>43</v>
      </c>
      <c r="B51" s="87" t="s">
        <v>40</v>
      </c>
      <c r="C51" s="88"/>
      <c r="D51" s="89" t="s">
        <v>29</v>
      </c>
      <c r="E51" s="87" t="s">
        <v>48</v>
      </c>
      <c r="F51" s="90"/>
      <c r="G51" s="88">
        <f t="shared" si="0"/>
        <v>101</v>
      </c>
      <c r="H51" s="87" t="s">
        <v>44</v>
      </c>
      <c r="I51" s="87" t="s">
        <v>11</v>
      </c>
      <c r="J51" s="87" t="s">
        <v>19</v>
      </c>
    </row>
    <row r="52" spans="1:10" ht="14.1" customHeight="1">
      <c r="A52" s="88">
        <v>44</v>
      </c>
      <c r="B52" s="87" t="s">
        <v>42</v>
      </c>
      <c r="C52" s="88"/>
      <c r="D52" s="89" t="s">
        <v>29</v>
      </c>
      <c r="E52" s="87" t="s">
        <v>48</v>
      </c>
      <c r="F52" s="90"/>
      <c r="G52" s="88">
        <f t="shared" si="0"/>
        <v>102</v>
      </c>
      <c r="H52" s="87" t="s">
        <v>130</v>
      </c>
      <c r="I52" s="87" t="s">
        <v>11</v>
      </c>
      <c r="J52" s="87" t="s">
        <v>19</v>
      </c>
    </row>
    <row r="53" spans="1:10" ht="14.1" customHeight="1">
      <c r="A53" s="88">
        <v>45</v>
      </c>
      <c r="B53" s="87" t="s">
        <v>40</v>
      </c>
      <c r="C53" s="88"/>
      <c r="D53" s="89" t="s">
        <v>29</v>
      </c>
      <c r="E53" s="87" t="s">
        <v>38</v>
      </c>
      <c r="F53" s="90"/>
      <c r="G53" s="88">
        <f t="shared" si="0"/>
        <v>103</v>
      </c>
      <c r="H53" s="87" t="s">
        <v>53</v>
      </c>
      <c r="I53" s="87" t="s">
        <v>11</v>
      </c>
      <c r="J53" s="87" t="s">
        <v>19</v>
      </c>
    </row>
    <row r="54" spans="1:10" ht="14.1" customHeight="1">
      <c r="A54" s="88">
        <v>46</v>
      </c>
      <c r="B54" s="87" t="s">
        <v>42</v>
      </c>
      <c r="C54" s="88"/>
      <c r="D54" s="89" t="s">
        <v>29</v>
      </c>
      <c r="E54" s="87" t="s">
        <v>38</v>
      </c>
      <c r="F54" s="90"/>
      <c r="G54" s="88">
        <f t="shared" si="0"/>
        <v>104</v>
      </c>
      <c r="H54" s="87" t="s">
        <v>55</v>
      </c>
      <c r="I54" s="87" t="s">
        <v>11</v>
      </c>
      <c r="J54" s="87" t="s">
        <v>19</v>
      </c>
    </row>
    <row r="55" spans="1:10" ht="14.1" customHeight="1">
      <c r="A55" s="88">
        <v>47</v>
      </c>
      <c r="B55" s="87" t="s">
        <v>131</v>
      </c>
      <c r="C55" s="88"/>
      <c r="D55" s="89" t="s">
        <v>10</v>
      </c>
      <c r="E55" s="87" t="s">
        <v>50</v>
      </c>
      <c r="F55" s="90"/>
      <c r="G55" s="88">
        <f t="shared" si="0"/>
        <v>105</v>
      </c>
      <c r="H55" s="87" t="s">
        <v>43</v>
      </c>
      <c r="I55" s="87" t="s">
        <v>11</v>
      </c>
      <c r="J55" s="87" t="s">
        <v>19</v>
      </c>
    </row>
    <row r="56" spans="1:10" ht="14.1" customHeight="1">
      <c r="A56" s="88">
        <v>48</v>
      </c>
      <c r="B56" s="87" t="s">
        <v>132</v>
      </c>
      <c r="C56" s="88"/>
      <c r="D56" s="89" t="s">
        <v>10</v>
      </c>
      <c r="E56" s="87" t="s">
        <v>50</v>
      </c>
      <c r="F56" s="90"/>
      <c r="G56" s="88">
        <f t="shared" si="0"/>
        <v>106</v>
      </c>
      <c r="H56" s="87" t="s">
        <v>34</v>
      </c>
      <c r="I56" s="87" t="s">
        <v>11</v>
      </c>
      <c r="J56" s="87" t="s">
        <v>19</v>
      </c>
    </row>
    <row r="57" spans="1:10" ht="14.1" customHeight="1">
      <c r="A57" s="88">
        <v>49</v>
      </c>
      <c r="B57" s="87" t="s">
        <v>44</v>
      </c>
      <c r="C57" s="88"/>
      <c r="D57" s="89" t="s">
        <v>10</v>
      </c>
      <c r="E57" s="87" t="s">
        <v>30</v>
      </c>
      <c r="F57" s="90"/>
      <c r="G57" s="88">
        <f t="shared" si="0"/>
        <v>107</v>
      </c>
      <c r="H57" s="87" t="s">
        <v>133</v>
      </c>
      <c r="I57" s="87" t="s">
        <v>11</v>
      </c>
      <c r="J57" s="87" t="s">
        <v>19</v>
      </c>
    </row>
    <row r="58" spans="1:10" ht="14.1" customHeight="1">
      <c r="A58" s="88">
        <v>50</v>
      </c>
      <c r="B58" s="87" t="s">
        <v>43</v>
      </c>
      <c r="C58" s="88"/>
      <c r="D58" s="89" t="s">
        <v>10</v>
      </c>
      <c r="E58" s="87" t="s">
        <v>30</v>
      </c>
      <c r="F58" s="90"/>
      <c r="G58" s="88">
        <f t="shared" si="0"/>
        <v>108</v>
      </c>
      <c r="H58" s="87" t="s">
        <v>56</v>
      </c>
      <c r="I58" s="87" t="s">
        <v>11</v>
      </c>
      <c r="J58" s="87" t="s">
        <v>19</v>
      </c>
    </row>
    <row r="59" spans="1:10" ht="14.1" customHeight="1">
      <c r="A59" s="88">
        <v>51</v>
      </c>
      <c r="B59" s="87" t="s">
        <v>34</v>
      </c>
      <c r="C59" s="88"/>
      <c r="D59" s="89" t="s">
        <v>10</v>
      </c>
      <c r="E59" s="87" t="s">
        <v>30</v>
      </c>
      <c r="F59" s="90"/>
      <c r="G59" s="88">
        <f t="shared" si="0"/>
        <v>109</v>
      </c>
      <c r="H59" s="87" t="s">
        <v>57</v>
      </c>
      <c r="I59" s="87" t="s">
        <v>11</v>
      </c>
      <c r="J59" s="87" t="s">
        <v>19</v>
      </c>
    </row>
    <row r="60" spans="1:10" ht="14.1" customHeight="1">
      <c r="A60" s="88">
        <v>52</v>
      </c>
      <c r="B60" s="87" t="s">
        <v>31</v>
      </c>
      <c r="C60" s="88"/>
      <c r="D60" s="89" t="s">
        <v>10</v>
      </c>
      <c r="E60" s="87" t="s">
        <v>30</v>
      </c>
      <c r="G60" s="88">
        <f t="shared" si="0"/>
        <v>110</v>
      </c>
      <c r="H60" s="87" t="s">
        <v>31</v>
      </c>
      <c r="I60" s="87" t="s">
        <v>11</v>
      </c>
      <c r="J60" s="87" t="s">
        <v>19</v>
      </c>
    </row>
    <row r="61" spans="1:10" ht="14.25">
      <c r="A61" s="88"/>
      <c r="G61" s="88"/>
      <c r="H61" s="88"/>
      <c r="I61" s="88"/>
    </row>
    <row r="62" spans="1:10" ht="14.25">
      <c r="A62" s="105"/>
      <c r="H62" s="91"/>
    </row>
    <row r="63" spans="1:10" ht="14.25">
      <c r="A63" s="105"/>
      <c r="B63" s="105"/>
      <c r="C63" s="105"/>
      <c r="D63" s="105"/>
      <c r="E63" s="105"/>
      <c r="H63" s="91"/>
    </row>
    <row r="64" spans="1:10" ht="14.25">
      <c r="A64" s="105"/>
      <c r="B64" s="105"/>
      <c r="C64" s="105"/>
      <c r="D64" s="105"/>
      <c r="E64" s="105"/>
      <c r="H64" s="91"/>
    </row>
    <row r="65" spans="1:5" ht="14.25">
      <c r="A65" s="105"/>
      <c r="B65" s="105"/>
      <c r="C65" s="105"/>
      <c r="D65" s="105"/>
      <c r="E65" s="105"/>
    </row>
    <row r="66" spans="1:5" ht="14.25">
      <c r="A66" s="105"/>
      <c r="B66" s="105"/>
      <c r="C66" s="105"/>
      <c r="D66" s="105"/>
      <c r="E66" s="105"/>
    </row>
    <row r="67" spans="1:5" ht="14.25">
      <c r="A67" s="105"/>
      <c r="B67" s="105"/>
      <c r="C67" s="105"/>
      <c r="D67" s="105"/>
      <c r="E67" s="105"/>
    </row>
    <row r="68" spans="1:5" ht="14.25">
      <c r="A68" s="88"/>
      <c r="B68" s="87"/>
      <c r="C68" s="88"/>
      <c r="D68" s="89"/>
      <c r="E68" s="87"/>
    </row>
    <row r="69" spans="1:5" ht="14.25">
      <c r="A69" s="88"/>
      <c r="B69" s="87"/>
      <c r="C69" s="88"/>
      <c r="D69" s="89"/>
      <c r="E69" s="87"/>
    </row>
  </sheetData>
  <mergeCells count="4">
    <mergeCell ref="B1:C1"/>
    <mergeCell ref="A33:E34"/>
    <mergeCell ref="A35:E36"/>
    <mergeCell ref="A37:E38"/>
  </mergeCells>
  <phoneticPr fontId="1"/>
  <conditionalFormatting sqref="A35">
    <cfRule type="duplicateValues" dxfId="5" priority="1" stopIfTrue="1"/>
  </conditionalFormatting>
  <conditionalFormatting sqref="A37">
    <cfRule type="duplicateValues" dxfId="4" priority="2" stopIfTrue="1"/>
  </conditionalFormatting>
  <conditionalFormatting sqref="A117:A65546 G3:G60 A1:A33 A39:A60">
    <cfRule type="duplicateValues" dxfId="3" priority="4" stopIfTrue="1"/>
  </conditionalFormatting>
  <conditionalFormatting sqref="G1:G2">
    <cfRule type="duplicateValues" dxfId="2" priority="3" stopIfTrue="1"/>
  </conditionalFormatting>
  <printOptions horizontalCentered="1"/>
  <pageMargins left="0.51181102362204722" right="0.51181102362204722" top="0.55118110236220474" bottom="0.55118110236220474" header="0.31496062992125984" footer="0.47244094488188981"/>
  <pageSetup paperSize="9" fitToWidth="0" orientation="portrait" r:id="rId1"/>
  <headerFooter>
    <oddHeader xml:space="preserve">&amp;C&amp;"Meiryo UI,標準"市民スポーツ大会水泳大会競技順&amp;R&amp;"Meiryo UI,斜体"2025
</oddHeader>
    <oddFooter>&amp;L&amp;"Meiryo UI,標準"&amp;8　　　　※220歳以上・160歳以上・120歳以上のリレー種目は泳者全員の年齢合計とする。&amp;R&amp;"HG正楷書体-PRO,標準"武蔵野市水泳連盟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AB911"/>
  <sheetViews>
    <sheetView tabSelected="1" workbookViewId="0">
      <selection sqref="A1:C1"/>
    </sheetView>
  </sheetViews>
  <sheetFormatPr defaultColWidth="15.125" defaultRowHeight="15" customHeight="1"/>
  <cols>
    <col min="1" max="1" width="3.625" customWidth="1"/>
    <col min="2" max="5" width="9.75" customWidth="1"/>
    <col min="6" max="8" width="4.5" customWidth="1"/>
    <col min="9" max="9" width="3.625" customWidth="1"/>
    <col min="10" max="10" width="15" customWidth="1"/>
    <col min="11" max="11" width="11.5" customWidth="1"/>
    <col min="12" max="12" width="5" bestFit="1" customWidth="1"/>
    <col min="13" max="13" width="15" customWidth="1"/>
    <col min="14" max="14" width="11.5" customWidth="1"/>
    <col min="15" max="18" width="4.125" customWidth="1"/>
    <col min="19" max="28" width="8" customWidth="1"/>
  </cols>
  <sheetData>
    <row r="1" spans="1:28" ht="25.5" customHeight="1">
      <c r="A1" s="210" t="s">
        <v>78</v>
      </c>
      <c r="B1" s="211"/>
      <c r="C1" s="212"/>
      <c r="D1" s="33">
        <f ca="1">YEAR(TODAY())</f>
        <v>2025</v>
      </c>
      <c r="E1" s="33"/>
      <c r="F1" s="34" t="str">
        <f ca="1">IF(MONTH(TODAY())&lt;6,"市民スポーツ大会(春季大会)水泳","市民スポーツ祭(秋季大会)水泳")&amp;" 申込票【一覧表】"</f>
        <v>市民スポーツ大会(春季大会)水泳 申込票【一覧表】</v>
      </c>
      <c r="G1" s="35"/>
      <c r="H1" s="35"/>
      <c r="I1" s="35"/>
      <c r="J1" s="35"/>
      <c r="K1" s="35"/>
      <c r="L1" s="35"/>
      <c r="M1" s="36"/>
      <c r="P1" s="37"/>
    </row>
    <row r="2" spans="1:28" ht="28.5" customHeight="1">
      <c r="A2" s="213" t="s">
        <v>79</v>
      </c>
      <c r="B2" s="214"/>
      <c r="C2" s="215"/>
      <c r="D2" s="222" t="s">
        <v>96</v>
      </c>
      <c r="E2" s="223"/>
      <c r="F2" s="223"/>
      <c r="G2" s="223"/>
      <c r="H2" s="223"/>
      <c r="I2" s="224"/>
      <c r="J2" s="225"/>
      <c r="K2" s="226"/>
      <c r="L2" s="226"/>
      <c r="M2" s="227"/>
    </row>
    <row r="3" spans="1:28" ht="28.5" customHeight="1">
      <c r="A3" s="188" t="s">
        <v>97</v>
      </c>
      <c r="B3" s="189"/>
      <c r="C3" s="189"/>
      <c r="D3" s="216" t="s">
        <v>98</v>
      </c>
      <c r="E3" s="217"/>
      <c r="F3" s="217"/>
      <c r="G3" s="217"/>
      <c r="H3" s="217"/>
      <c r="I3" s="218"/>
      <c r="J3" s="219"/>
      <c r="K3" s="220"/>
      <c r="L3" s="220"/>
      <c r="M3" s="221"/>
    </row>
    <row r="4" spans="1:28" ht="28.5" customHeight="1">
      <c r="A4" s="188" t="s">
        <v>99</v>
      </c>
      <c r="B4" s="189"/>
      <c r="C4" s="189"/>
      <c r="D4" s="190"/>
      <c r="E4" s="191"/>
      <c r="F4" s="191"/>
      <c r="G4" s="191"/>
      <c r="H4" s="191"/>
      <c r="I4" s="192"/>
      <c r="J4" s="193"/>
      <c r="K4" s="191"/>
      <c r="L4" s="191"/>
      <c r="M4" s="194"/>
    </row>
    <row r="5" spans="1:28" ht="28.5" customHeight="1">
      <c r="A5" s="188" t="s">
        <v>80</v>
      </c>
      <c r="B5" s="189"/>
      <c r="C5" s="189"/>
      <c r="D5" s="190"/>
      <c r="E5" s="191"/>
      <c r="F5" s="191"/>
      <c r="G5" s="191"/>
      <c r="H5" s="191"/>
      <c r="I5" s="192"/>
      <c r="J5" s="193"/>
      <c r="K5" s="191"/>
      <c r="L5" s="191"/>
      <c r="M5" s="194"/>
    </row>
    <row r="6" spans="1:28" ht="23.25" customHeight="1">
      <c r="A6" s="201" t="s">
        <v>81</v>
      </c>
      <c r="B6" s="202"/>
      <c r="C6" s="202"/>
      <c r="D6" s="198"/>
      <c r="E6" s="199"/>
      <c r="F6" s="199"/>
      <c r="G6" s="199"/>
      <c r="H6" s="199"/>
      <c r="I6" s="200"/>
      <c r="J6" s="205"/>
      <c r="K6" s="199"/>
      <c r="L6" s="199"/>
      <c r="M6" s="206"/>
    </row>
    <row r="7" spans="1:28" ht="6" customHeight="1">
      <c r="B7" s="28"/>
      <c r="C7" s="28"/>
      <c r="D7" s="28"/>
      <c r="E7" s="28"/>
    </row>
    <row r="8" spans="1:28" ht="22.5" customHeight="1">
      <c r="A8" s="203" t="s">
        <v>82</v>
      </c>
      <c r="B8" s="207" t="s">
        <v>143</v>
      </c>
      <c r="C8" s="208"/>
      <c r="D8" s="208"/>
      <c r="E8" s="208"/>
      <c r="F8" s="208"/>
      <c r="G8" s="208"/>
      <c r="H8" s="208"/>
      <c r="I8" s="207" t="s">
        <v>100</v>
      </c>
      <c r="J8" s="208"/>
      <c r="K8" s="208"/>
      <c r="L8" s="208"/>
      <c r="M8" s="208"/>
      <c r="N8" s="209"/>
      <c r="O8" s="195" t="s">
        <v>52</v>
      </c>
      <c r="P8" s="196"/>
      <c r="Q8" s="196"/>
      <c r="R8" s="197"/>
    </row>
    <row r="9" spans="1:28" ht="22.5" customHeight="1">
      <c r="A9" s="204"/>
      <c r="B9" s="38" t="s">
        <v>83</v>
      </c>
      <c r="C9" s="39" t="s">
        <v>84</v>
      </c>
      <c r="D9" s="39" t="s">
        <v>101</v>
      </c>
      <c r="E9" s="39" t="s">
        <v>102</v>
      </c>
      <c r="F9" s="39" t="s">
        <v>4</v>
      </c>
      <c r="G9" s="40" t="s">
        <v>6</v>
      </c>
      <c r="H9" s="41" t="s">
        <v>16</v>
      </c>
      <c r="I9" s="42" t="s">
        <v>85</v>
      </c>
      <c r="J9" s="39" t="s">
        <v>86</v>
      </c>
      <c r="K9" s="41" t="s">
        <v>87</v>
      </c>
      <c r="L9" s="43" t="s">
        <v>85</v>
      </c>
      <c r="M9" s="39" t="s">
        <v>88</v>
      </c>
      <c r="N9" s="41" t="s">
        <v>89</v>
      </c>
      <c r="O9" s="102" t="s">
        <v>103</v>
      </c>
      <c r="P9" s="103" t="s">
        <v>104</v>
      </c>
      <c r="Q9" s="103" t="s">
        <v>105</v>
      </c>
      <c r="R9" s="104" t="s">
        <v>49</v>
      </c>
    </row>
    <row r="10" spans="1:28" ht="26.25" customHeight="1">
      <c r="A10" s="44" t="s">
        <v>106</v>
      </c>
      <c r="B10" s="45" t="s">
        <v>90</v>
      </c>
      <c r="C10" s="46" t="s">
        <v>91</v>
      </c>
      <c r="D10" s="46" t="s">
        <v>107</v>
      </c>
      <c r="E10" s="46" t="s">
        <v>108</v>
      </c>
      <c r="F10" s="47" t="s">
        <v>5</v>
      </c>
      <c r="G10" s="48">
        <v>6</v>
      </c>
      <c r="H10" s="49" t="s">
        <v>94</v>
      </c>
      <c r="I10" s="75">
        <v>4</v>
      </c>
      <c r="J10" s="76" t="str">
        <f>IF(I10="","",VLOOKUP(I10,'11水泳プログラム順「呼び出し用」'!$A$2:$L$157,11,FALSE))</f>
        <v>小男(高)25自</v>
      </c>
      <c r="K10" s="77" t="s">
        <v>134</v>
      </c>
      <c r="L10" s="78">
        <v>12</v>
      </c>
      <c r="M10" s="76" t="str">
        <f>IF(L10="","",VLOOKUP(L10,'11水泳プログラム順「呼び出し用」'!$A$2:$L$157,11,FALSE))</f>
        <v>小男(高)25背</v>
      </c>
      <c r="N10" s="77" t="s">
        <v>136</v>
      </c>
      <c r="O10" s="50"/>
      <c r="P10" s="51"/>
      <c r="Q10" s="51"/>
      <c r="R10" s="52" t="s">
        <v>95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1:28" ht="26.25" customHeight="1">
      <c r="A11" s="44" t="s">
        <v>106</v>
      </c>
      <c r="B11" s="53" t="s">
        <v>90</v>
      </c>
      <c r="C11" s="29" t="s">
        <v>92</v>
      </c>
      <c r="D11" s="29" t="s">
        <v>109</v>
      </c>
      <c r="E11" s="29" t="s">
        <v>93</v>
      </c>
      <c r="F11" s="30" t="s">
        <v>5</v>
      </c>
      <c r="G11" s="31">
        <v>42</v>
      </c>
      <c r="H11" s="54"/>
      <c r="I11" s="55">
        <v>55</v>
      </c>
      <c r="J11" s="32" t="str">
        <f>IF(I11="","",VLOOKUP(I11,'11水泳プログラム順「呼び出し用」'!$A$2:$L$157,11,FALSE))</f>
        <v>中男100平</v>
      </c>
      <c r="K11" s="56" t="s">
        <v>135</v>
      </c>
      <c r="L11" s="79">
        <v>85</v>
      </c>
      <c r="M11" s="32" t="str">
        <f>IF(L11="","",VLOOKUP(L11,'11水泳プログラム順「呼び出し用」'!$A$2:$L$157,11,FALSE))</f>
        <v>50男50自</v>
      </c>
      <c r="N11" s="56" t="s">
        <v>137</v>
      </c>
      <c r="O11" s="57"/>
      <c r="P11" s="58"/>
      <c r="Q11" s="58"/>
      <c r="R11" s="59" t="s">
        <v>95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8" ht="26.25" customHeight="1">
      <c r="A12" s="44" t="s">
        <v>106</v>
      </c>
      <c r="B12" s="53" t="s">
        <v>110</v>
      </c>
      <c r="C12" s="29" t="s">
        <v>111</v>
      </c>
      <c r="D12" s="29"/>
      <c r="E12" s="29"/>
      <c r="F12" s="30"/>
      <c r="G12" s="31"/>
      <c r="H12" s="54"/>
      <c r="I12" s="55">
        <v>17</v>
      </c>
      <c r="J12" s="32" t="str">
        <f>IF(I12="","",VLOOKUP(I12,'11水泳プログラム順「呼び出し用」'!$A$2:$L$157,11,FALSE))</f>
        <v>親子50リ</v>
      </c>
      <c r="K12" s="56"/>
      <c r="L12" s="60"/>
      <c r="M12" s="32" t="str">
        <f>IF(L12="","",VLOOKUP(L12,'11水泳プログラム順「呼び出し用」'!$A$2:$L$157,11,FALSE))</f>
        <v/>
      </c>
      <c r="N12" s="56"/>
      <c r="O12" s="57"/>
      <c r="P12" s="58"/>
      <c r="Q12" s="58"/>
      <c r="R12" s="59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1:28" ht="26.25" customHeight="1">
      <c r="A13" s="44">
        <f>ROW()-12</f>
        <v>1</v>
      </c>
      <c r="B13" s="53"/>
      <c r="C13" s="29"/>
      <c r="D13" s="29"/>
      <c r="E13" s="29"/>
      <c r="F13" s="30"/>
      <c r="G13" s="31"/>
      <c r="H13" s="54"/>
      <c r="I13" s="55"/>
      <c r="J13" s="32" t="str">
        <f>IF(I13="","",VLOOKUP(I13,'11水泳プログラム順「呼び出し用」'!$A$2:$L$157,11,FALSE))</f>
        <v/>
      </c>
      <c r="K13" s="56"/>
      <c r="L13" s="60"/>
      <c r="M13" s="32" t="str">
        <f>IF(L13="","",VLOOKUP(L13,'11水泳プログラム順「呼び出し用」'!$A$2:$L$157,11,FALSE))</f>
        <v/>
      </c>
      <c r="N13" s="56"/>
      <c r="O13" s="57"/>
      <c r="P13" s="58"/>
      <c r="Q13" s="58"/>
      <c r="R13" s="59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8" ht="26.25" customHeight="1">
      <c r="A14" s="44">
        <f t="shared" ref="A14:A22" si="0">ROW()-12</f>
        <v>2</v>
      </c>
      <c r="B14" s="53"/>
      <c r="C14" s="29"/>
      <c r="D14" s="29"/>
      <c r="E14" s="29"/>
      <c r="F14" s="30"/>
      <c r="G14" s="31"/>
      <c r="H14" s="54"/>
      <c r="I14" s="55"/>
      <c r="J14" s="32" t="str">
        <f>IF(I14="","",VLOOKUP(I14,'11水泳プログラム順「呼び出し用」'!$A$2:$L$157,11,FALSE))</f>
        <v/>
      </c>
      <c r="K14" s="56"/>
      <c r="L14" s="60"/>
      <c r="M14" s="32" t="str">
        <f>IF(L14="","",VLOOKUP(L14,'11水泳プログラム順「呼び出し用」'!$A$2:$L$157,11,FALSE))</f>
        <v/>
      </c>
      <c r="N14" s="56"/>
      <c r="O14" s="57"/>
      <c r="P14" s="58"/>
      <c r="Q14" s="58"/>
      <c r="R14" s="59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 ht="26.25" customHeight="1">
      <c r="A15" s="44">
        <f t="shared" si="0"/>
        <v>3</v>
      </c>
      <c r="B15" s="53"/>
      <c r="C15" s="29"/>
      <c r="D15" s="29"/>
      <c r="E15" s="29"/>
      <c r="F15" s="30"/>
      <c r="G15" s="31"/>
      <c r="H15" s="54"/>
      <c r="I15" s="55"/>
      <c r="J15" s="32" t="str">
        <f>IF(I15="","",VLOOKUP(I15,'11水泳プログラム順「呼び出し用」'!$A$2:$L$157,11,FALSE))</f>
        <v/>
      </c>
      <c r="K15" s="56"/>
      <c r="L15" s="60"/>
      <c r="M15" s="32" t="str">
        <f>IF(L15="","",VLOOKUP(L15,'11水泳プログラム順「呼び出し用」'!$A$2:$L$157,11,FALSE))</f>
        <v/>
      </c>
      <c r="N15" s="56"/>
      <c r="O15" s="57"/>
      <c r="P15" s="58"/>
      <c r="Q15" s="58"/>
      <c r="R15" s="59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 ht="26.25" customHeight="1">
      <c r="A16" s="44">
        <f t="shared" si="0"/>
        <v>4</v>
      </c>
      <c r="B16" s="53"/>
      <c r="C16" s="29"/>
      <c r="D16" s="29"/>
      <c r="E16" s="29"/>
      <c r="F16" s="30"/>
      <c r="G16" s="31"/>
      <c r="H16" s="54"/>
      <c r="I16" s="55"/>
      <c r="J16" s="32" t="str">
        <f>IF(I16="","",VLOOKUP(I16,'11水泳プログラム順「呼び出し用」'!$A$2:$L$157,11,FALSE))</f>
        <v/>
      </c>
      <c r="K16" s="56"/>
      <c r="L16" s="60"/>
      <c r="M16" s="32" t="str">
        <f>IF(L16="","",VLOOKUP(L16,'11水泳プログラム順「呼び出し用」'!$A$2:$L$157,11,FALSE))</f>
        <v/>
      </c>
      <c r="N16" s="56"/>
      <c r="O16" s="57"/>
      <c r="P16" s="58"/>
      <c r="Q16" s="58"/>
      <c r="R16" s="59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ht="26.25" customHeight="1">
      <c r="A17" s="44">
        <f t="shared" si="0"/>
        <v>5</v>
      </c>
      <c r="B17" s="53"/>
      <c r="C17" s="29"/>
      <c r="D17" s="29"/>
      <c r="E17" s="29"/>
      <c r="F17" s="30"/>
      <c r="G17" s="31"/>
      <c r="H17" s="54"/>
      <c r="I17" s="55"/>
      <c r="J17" s="32" t="str">
        <f>IF(I17="","",VLOOKUP(I17,'11水泳プログラム順「呼び出し用」'!$A$2:$L$157,11,FALSE))</f>
        <v/>
      </c>
      <c r="K17" s="56"/>
      <c r="L17" s="60"/>
      <c r="M17" s="32" t="str">
        <f>IF(L17="","",VLOOKUP(L17,'11水泳プログラム順「呼び出し用」'!$A$2:$L$157,11,FALSE))</f>
        <v/>
      </c>
      <c r="N17" s="56"/>
      <c r="O17" s="57"/>
      <c r="P17" s="58"/>
      <c r="Q17" s="58"/>
      <c r="R17" s="59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ht="26.25" customHeight="1">
      <c r="A18" s="44">
        <f t="shared" si="0"/>
        <v>6</v>
      </c>
      <c r="B18" s="53"/>
      <c r="C18" s="29"/>
      <c r="D18" s="29"/>
      <c r="E18" s="29"/>
      <c r="F18" s="30"/>
      <c r="G18" s="31"/>
      <c r="H18" s="54"/>
      <c r="I18" s="55"/>
      <c r="J18" s="32" t="str">
        <f>IF(I18="","",VLOOKUP(I18,'11水泳プログラム順「呼び出し用」'!$A$2:$L$157,11,FALSE))</f>
        <v/>
      </c>
      <c r="K18" s="56"/>
      <c r="L18" s="60"/>
      <c r="M18" s="32" t="str">
        <f>IF(L18="","",VLOOKUP(L18,'11水泳プログラム順「呼び出し用」'!$A$2:$L$157,11,FALSE))</f>
        <v/>
      </c>
      <c r="N18" s="56"/>
      <c r="O18" s="57"/>
      <c r="P18" s="58"/>
      <c r="Q18" s="58"/>
      <c r="R18" s="59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1:28" ht="26.25" customHeight="1">
      <c r="A19" s="44">
        <f t="shared" si="0"/>
        <v>7</v>
      </c>
      <c r="B19" s="53"/>
      <c r="C19" s="29"/>
      <c r="D19" s="29"/>
      <c r="E19" s="29"/>
      <c r="F19" s="30"/>
      <c r="G19" s="31"/>
      <c r="H19" s="54"/>
      <c r="I19" s="55"/>
      <c r="J19" s="32" t="str">
        <f>IF(I19="","",VLOOKUP(I19,'11水泳プログラム順「呼び出し用」'!$A$2:$L$157,11,FALSE))</f>
        <v/>
      </c>
      <c r="K19" s="56"/>
      <c r="L19" s="60"/>
      <c r="M19" s="32" t="str">
        <f>IF(L19="","",VLOOKUP(L19,'11水泳プログラム順「呼び出し用」'!$A$2:$L$157,11,FALSE))</f>
        <v/>
      </c>
      <c r="N19" s="56"/>
      <c r="O19" s="57"/>
      <c r="P19" s="58"/>
      <c r="Q19" s="58"/>
      <c r="R19" s="59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1:28" ht="26.25" customHeight="1">
      <c r="A20" s="44">
        <f t="shared" si="0"/>
        <v>8</v>
      </c>
      <c r="B20" s="53"/>
      <c r="C20" s="29"/>
      <c r="D20" s="29"/>
      <c r="E20" s="29"/>
      <c r="F20" s="30"/>
      <c r="G20" s="31"/>
      <c r="H20" s="54"/>
      <c r="I20" s="55"/>
      <c r="J20" s="32" t="str">
        <f>IF(I20="","",VLOOKUP(I20,'11水泳プログラム順「呼び出し用」'!$A$2:$L$157,11,FALSE))</f>
        <v/>
      </c>
      <c r="K20" s="56"/>
      <c r="L20" s="60"/>
      <c r="M20" s="32" t="str">
        <f>IF(L20="","",VLOOKUP(L20,'11水泳プログラム順「呼び出し用」'!$A$2:$L$157,11,FALSE))</f>
        <v/>
      </c>
      <c r="N20" s="56"/>
      <c r="O20" s="57"/>
      <c r="P20" s="58"/>
      <c r="Q20" s="58"/>
      <c r="R20" s="59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ht="26.25" customHeight="1">
      <c r="A21" s="61">
        <f t="shared" si="0"/>
        <v>9</v>
      </c>
      <c r="B21" s="53"/>
      <c r="C21" s="29"/>
      <c r="D21" s="29"/>
      <c r="E21" s="29"/>
      <c r="F21" s="30"/>
      <c r="G21" s="31"/>
      <c r="H21" s="54"/>
      <c r="I21" s="55"/>
      <c r="J21" s="32" t="str">
        <f>IF(I21="","",VLOOKUP(I21,'11水泳プログラム順「呼び出し用」'!$A$2:$L$157,11,FALSE))</f>
        <v/>
      </c>
      <c r="K21" s="56"/>
      <c r="L21" s="60"/>
      <c r="M21" s="32" t="str">
        <f>IF(L21="","",VLOOKUP(L21,'11水泳プログラム順「呼び出し用」'!$A$2:$L$157,11,FALSE))</f>
        <v/>
      </c>
      <c r="N21" s="56"/>
      <c r="O21" s="57"/>
      <c r="P21" s="58"/>
      <c r="Q21" s="58"/>
      <c r="R21" s="59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ht="26.25" customHeight="1">
      <c r="A22" s="62">
        <f t="shared" si="0"/>
        <v>10</v>
      </c>
      <c r="B22" s="63"/>
      <c r="C22" s="64"/>
      <c r="D22" s="64"/>
      <c r="E22" s="64"/>
      <c r="F22" s="65"/>
      <c r="G22" s="66"/>
      <c r="H22" s="67"/>
      <c r="I22" s="68"/>
      <c r="J22" s="69" t="str">
        <f>IF(I22="","",VLOOKUP(I22,'11水泳プログラム順「呼び出し用」'!$A$2:$L$157,11,FALSE))</f>
        <v/>
      </c>
      <c r="K22" s="70"/>
      <c r="L22" s="71"/>
      <c r="M22" s="69" t="str">
        <f>IF(L22="","",VLOOKUP(L22,'11水泳プログラム順「呼び出し用」'!$A$2:$L$157,11,FALSE))</f>
        <v/>
      </c>
      <c r="N22" s="70"/>
      <c r="O22" s="72"/>
      <c r="P22" s="73"/>
      <c r="Q22" s="73"/>
      <c r="R22" s="74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3.5" customHeight="1"/>
    <row r="24" spans="1:28" ht="13.5" customHeight="1"/>
    <row r="25" spans="1:28" ht="13.5" customHeight="1"/>
    <row r="26" spans="1:28" ht="13.5" customHeight="1"/>
    <row r="27" spans="1:28" ht="13.5" customHeight="1"/>
    <row r="28" spans="1:28" ht="13.5" customHeight="1"/>
    <row r="29" spans="1:28" ht="13.5" customHeight="1"/>
    <row r="30" spans="1:28" ht="13.5" customHeight="1"/>
    <row r="31" spans="1:28" ht="13.5" customHeight="1"/>
    <row r="32" spans="1:28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</sheetData>
  <sheetProtection sheet="1" objects="1" scenarios="1"/>
  <mergeCells count="20">
    <mergeCell ref="A1:C1"/>
    <mergeCell ref="A2:C2"/>
    <mergeCell ref="A3:C3"/>
    <mergeCell ref="D3:I3"/>
    <mergeCell ref="J3:M3"/>
    <mergeCell ref="D2:I2"/>
    <mergeCell ref="J2:M2"/>
    <mergeCell ref="A4:C4"/>
    <mergeCell ref="A5:C5"/>
    <mergeCell ref="D4:I4"/>
    <mergeCell ref="J4:M4"/>
    <mergeCell ref="O8:R8"/>
    <mergeCell ref="D5:I5"/>
    <mergeCell ref="J5:M5"/>
    <mergeCell ref="D6:I6"/>
    <mergeCell ref="A6:C6"/>
    <mergeCell ref="A8:A9"/>
    <mergeCell ref="J6:M6"/>
    <mergeCell ref="B8:H8"/>
    <mergeCell ref="I8:N8"/>
  </mergeCells>
  <phoneticPr fontId="1"/>
  <dataValidations count="8">
    <dataValidation imeMode="off" allowBlank="1" showInputMessage="1" showErrorMessage="1" sqref="K10:K22 N10:N22 D6:M6" xr:uid="{00000000-0002-0000-1600-000000000000}"/>
    <dataValidation type="list" imeMode="off" allowBlank="1" showInputMessage="1" showErrorMessage="1" sqref="H10:H22" xr:uid="{00000000-0002-0000-1600-000001000000}">
      <formula1>"小1,小2,小3,小4,小5,小6,中1,中2,中3"</formula1>
    </dataValidation>
    <dataValidation type="list" allowBlank="1" showInputMessage="1" showErrorMessage="1" sqref="F10:F22" xr:uid="{00000000-0002-0000-1600-000002000000}">
      <formula1>"女,男"</formula1>
    </dataValidation>
    <dataValidation type="whole" imeMode="off" allowBlank="1" showInputMessage="1" showErrorMessage="1" sqref="G10:G22" xr:uid="{00000000-0002-0000-1600-000003000000}">
      <formula1>5</formula1>
      <formula2>105</formula2>
    </dataValidation>
    <dataValidation type="list" allowBlank="1" showInputMessage="1" showErrorMessage="1" sqref="O10:R22" xr:uid="{00000000-0002-0000-1600-000004000000}">
      <formula1>"✓"</formula1>
    </dataValidation>
    <dataValidation imeMode="fullKatakana" allowBlank="1" showInputMessage="1" showErrorMessage="1" sqref="D10:E22 J2:M5" xr:uid="{00000000-0002-0000-1600-000005000000}"/>
    <dataValidation imeMode="hiragana" allowBlank="1" showInputMessage="1" showErrorMessage="1" sqref="B10:C22 D2:I5" xr:uid="{00000000-0002-0000-1600-000006000000}"/>
    <dataValidation type="whole" errorStyle="information" imeMode="off" allowBlank="1" showInputMessage="1" showErrorMessage="1" errorTitle="プログラム№エラー" error="2017春泳のプログラム順を確認して下さい。" prompt=" - " sqref="L10:L22 I10:I22" xr:uid="{00000000-0002-0000-1600-000007000000}">
      <formula1>1</formula1>
      <formula2>106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7CD68-84E8-4371-8938-3415D98ECEC2}">
  <sheetPr>
    <tabColor rgb="FFFF9999"/>
    <pageSetUpPr fitToPage="1"/>
  </sheetPr>
  <dimension ref="A1:V111"/>
  <sheetViews>
    <sheetView workbookViewId="0">
      <pane ySplit="1" topLeftCell="A92" activePane="bottomLeft" state="frozen"/>
      <selection activeCell="J17" sqref="J17:V17"/>
      <selection pane="bottomLeft" activeCell="J17" sqref="J17:V17"/>
    </sheetView>
  </sheetViews>
  <sheetFormatPr defaultRowHeight="14.25"/>
  <cols>
    <col min="1" max="1" width="9" style="95"/>
    <col min="2" max="2" width="15.25" style="95" bestFit="1" customWidth="1"/>
    <col min="3" max="16384" width="9" style="95"/>
  </cols>
  <sheetData>
    <row r="1" spans="1:22">
      <c r="A1" s="92" t="s">
        <v>20</v>
      </c>
      <c r="B1" s="92" t="s">
        <v>23</v>
      </c>
      <c r="C1" s="92" t="s">
        <v>114</v>
      </c>
      <c r="D1" s="93" t="s">
        <v>25</v>
      </c>
      <c r="E1" s="92" t="s">
        <v>26</v>
      </c>
      <c r="F1" s="94" t="s">
        <v>115</v>
      </c>
      <c r="G1" s="92" t="s">
        <v>20</v>
      </c>
      <c r="H1" s="92"/>
      <c r="I1" s="92" t="s">
        <v>23</v>
      </c>
      <c r="J1" s="92" t="s">
        <v>25</v>
      </c>
      <c r="K1" s="92" t="s">
        <v>26</v>
      </c>
    </row>
    <row r="2" spans="1:22">
      <c r="A2" s="96">
        <v>1</v>
      </c>
      <c r="B2" s="87" t="s">
        <v>27</v>
      </c>
      <c r="C2" s="88" t="s">
        <v>28</v>
      </c>
      <c r="D2" s="89" t="s">
        <v>29</v>
      </c>
      <c r="E2" s="87" t="s">
        <v>30</v>
      </c>
      <c r="F2" s="99"/>
      <c r="G2" s="95" t="str">
        <f>LEFT(B2,1)&amp;MID(B2,4,1)</f>
        <v>小女</v>
      </c>
      <c r="H2" s="95" t="str">
        <f t="shared" ref="H2:H66" si="0">IF(C2&lt;&gt;"","("&amp;LEFT(C2,1)&amp;")","")</f>
        <v>(低)</v>
      </c>
      <c r="I2" s="95" t="str">
        <f t="shared" ref="I2:I66" si="1">IF(LEN(D2)&gt;3,LEFT(D2,3),LEFT(D2,2))</f>
        <v>25</v>
      </c>
      <c r="J2" s="95" t="str">
        <f t="shared" ref="J2:J66" si="2">LEFT(E2,1)</f>
        <v>自</v>
      </c>
      <c r="K2" s="95" t="str">
        <f t="shared" ref="K2:K66" si="3">G2&amp;H2&amp;I2&amp;J2</f>
        <v>小女(低)25自</v>
      </c>
    </row>
    <row r="3" spans="1:22">
      <c r="A3" s="96">
        <v>2</v>
      </c>
      <c r="B3" s="87" t="s">
        <v>27</v>
      </c>
      <c r="C3" s="88" t="s">
        <v>33</v>
      </c>
      <c r="D3" s="89" t="s">
        <v>29</v>
      </c>
      <c r="E3" s="87" t="s">
        <v>30</v>
      </c>
      <c r="F3" s="99"/>
      <c r="G3" s="95" t="str">
        <f t="shared" ref="G3:G17" si="4">LEFT(B3,1)&amp;MID(B3,4,1)</f>
        <v>小女</v>
      </c>
      <c r="H3" s="95" t="str">
        <f t="shared" si="0"/>
        <v>(高)</v>
      </c>
      <c r="I3" s="95" t="str">
        <f t="shared" si="1"/>
        <v>25</v>
      </c>
      <c r="J3" s="95" t="str">
        <f t="shared" si="2"/>
        <v>自</v>
      </c>
      <c r="K3" s="95" t="str">
        <f t="shared" si="3"/>
        <v>小女(高)25自</v>
      </c>
      <c r="M3" s="97"/>
      <c r="N3" s="96"/>
      <c r="O3" s="98"/>
      <c r="P3" s="97"/>
      <c r="Q3" s="99"/>
      <c r="T3" s="95" t="str">
        <f t="shared" ref="T3:T55" si="5">IF(LEN(O3)&gt;3,LEFT(O3,3),LEFT(O3,2))</f>
        <v/>
      </c>
      <c r="U3" s="95" t="s">
        <v>116</v>
      </c>
      <c r="V3" s="95" t="str">
        <f t="shared" ref="V3:V55" si="6">R3&amp;S3&amp;T3&amp;U3</f>
        <v>Fﾘﾚｰ</v>
      </c>
    </row>
    <row r="4" spans="1:22">
      <c r="A4" s="96">
        <v>3</v>
      </c>
      <c r="B4" s="87" t="s">
        <v>35</v>
      </c>
      <c r="C4" s="88" t="s">
        <v>28</v>
      </c>
      <c r="D4" s="89" t="s">
        <v>29</v>
      </c>
      <c r="E4" s="87" t="s">
        <v>30</v>
      </c>
      <c r="F4" s="99"/>
      <c r="G4" s="95" t="str">
        <f t="shared" si="4"/>
        <v>小男</v>
      </c>
      <c r="H4" s="95" t="str">
        <f t="shared" si="0"/>
        <v>(低)</v>
      </c>
      <c r="I4" s="95" t="str">
        <f t="shared" si="1"/>
        <v>25</v>
      </c>
      <c r="J4" s="95" t="str">
        <f t="shared" si="2"/>
        <v>自</v>
      </c>
      <c r="K4" s="95" t="str">
        <f t="shared" si="3"/>
        <v>小男(低)25自</v>
      </c>
      <c r="M4" s="97"/>
      <c r="N4" s="96"/>
      <c r="O4" s="98"/>
      <c r="P4" s="97"/>
      <c r="Q4" s="99"/>
      <c r="T4" s="95" t="str">
        <f t="shared" si="5"/>
        <v/>
      </c>
      <c r="U4" s="95" t="s">
        <v>116</v>
      </c>
      <c r="V4" s="95" t="str">
        <f t="shared" si="6"/>
        <v>Fﾘﾚｰ</v>
      </c>
    </row>
    <row r="5" spans="1:22">
      <c r="A5" s="96">
        <v>4</v>
      </c>
      <c r="B5" s="87" t="s">
        <v>35</v>
      </c>
      <c r="C5" s="88" t="s">
        <v>33</v>
      </c>
      <c r="D5" s="89" t="s">
        <v>29</v>
      </c>
      <c r="E5" s="87" t="s">
        <v>30</v>
      </c>
      <c r="F5" s="99"/>
      <c r="G5" s="95" t="str">
        <f t="shared" si="4"/>
        <v>小男</v>
      </c>
      <c r="H5" s="95" t="str">
        <f t="shared" si="0"/>
        <v>(高)</v>
      </c>
      <c r="I5" s="95" t="str">
        <f t="shared" si="1"/>
        <v>25</v>
      </c>
      <c r="J5" s="95" t="str">
        <f t="shared" si="2"/>
        <v>自</v>
      </c>
      <c r="K5" s="95" t="str">
        <f t="shared" si="3"/>
        <v>小男(高)25自</v>
      </c>
      <c r="M5" s="97"/>
      <c r="N5" s="96"/>
      <c r="O5" s="98"/>
      <c r="P5" s="97"/>
      <c r="Q5" s="99"/>
      <c r="T5" s="95" t="str">
        <f>IF(LEN(O5)&gt;3,LEFT(O5,3),LEFT(O5,2))</f>
        <v/>
      </c>
      <c r="U5" s="95" t="s">
        <v>116</v>
      </c>
      <c r="V5" s="95" t="str">
        <f t="shared" si="6"/>
        <v>Fﾘﾚｰ</v>
      </c>
    </row>
    <row r="6" spans="1:22">
      <c r="A6" s="96">
        <v>5</v>
      </c>
      <c r="B6" s="87" t="s">
        <v>27</v>
      </c>
      <c r="C6" s="88" t="s">
        <v>28</v>
      </c>
      <c r="D6" s="89" t="s">
        <v>29</v>
      </c>
      <c r="E6" s="87" t="s">
        <v>32</v>
      </c>
      <c r="F6" s="99"/>
      <c r="G6" s="95" t="str">
        <f t="shared" si="4"/>
        <v>小女</v>
      </c>
      <c r="H6" s="95" t="str">
        <f t="shared" si="0"/>
        <v>(低)</v>
      </c>
      <c r="I6" s="95" t="str">
        <f t="shared" si="1"/>
        <v>25</v>
      </c>
      <c r="J6" s="95" t="str">
        <f t="shared" si="2"/>
        <v>平</v>
      </c>
      <c r="K6" s="95" t="str">
        <f t="shared" si="3"/>
        <v>小女(低)25平</v>
      </c>
      <c r="M6" s="97"/>
      <c r="N6" s="96"/>
      <c r="O6" s="98"/>
      <c r="P6" s="97"/>
      <c r="Q6" s="99"/>
      <c r="T6" s="95" t="str">
        <f t="shared" si="5"/>
        <v/>
      </c>
      <c r="U6" s="95" t="s">
        <v>116</v>
      </c>
      <c r="V6" s="95" t="str">
        <f t="shared" si="6"/>
        <v>Fﾘﾚｰ</v>
      </c>
    </row>
    <row r="7" spans="1:22">
      <c r="A7" s="96">
        <v>6</v>
      </c>
      <c r="B7" s="87" t="s">
        <v>27</v>
      </c>
      <c r="C7" s="88" t="s">
        <v>33</v>
      </c>
      <c r="D7" s="89" t="s">
        <v>29</v>
      </c>
      <c r="E7" s="87" t="s">
        <v>32</v>
      </c>
      <c r="F7" s="99"/>
      <c r="G7" s="95" t="str">
        <f t="shared" si="4"/>
        <v>小女</v>
      </c>
      <c r="H7" s="95" t="str">
        <f t="shared" si="0"/>
        <v>(高)</v>
      </c>
      <c r="I7" s="95" t="str">
        <f t="shared" si="1"/>
        <v>25</v>
      </c>
      <c r="J7" s="95" t="str">
        <f t="shared" si="2"/>
        <v>平</v>
      </c>
      <c r="K7" s="95" t="str">
        <f t="shared" si="3"/>
        <v>小女(高)25平</v>
      </c>
    </row>
    <row r="8" spans="1:22">
      <c r="A8" s="96">
        <v>7</v>
      </c>
      <c r="B8" s="87" t="s">
        <v>35</v>
      </c>
      <c r="C8" s="88" t="s">
        <v>28</v>
      </c>
      <c r="D8" s="89" t="s">
        <v>29</v>
      </c>
      <c r="E8" s="87" t="s">
        <v>32</v>
      </c>
      <c r="F8" s="99"/>
      <c r="G8" s="95" t="str">
        <f t="shared" si="4"/>
        <v>小男</v>
      </c>
      <c r="H8" s="95" t="str">
        <f t="shared" si="0"/>
        <v>(低)</v>
      </c>
      <c r="I8" s="95" t="str">
        <f t="shared" si="1"/>
        <v>25</v>
      </c>
      <c r="J8" s="95" t="str">
        <f t="shared" si="2"/>
        <v>平</v>
      </c>
      <c r="K8" s="95" t="str">
        <f t="shared" si="3"/>
        <v>小男(低)25平</v>
      </c>
    </row>
    <row r="9" spans="1:22">
      <c r="A9" s="96">
        <v>8</v>
      </c>
      <c r="B9" s="87" t="s">
        <v>35</v>
      </c>
      <c r="C9" s="88" t="s">
        <v>33</v>
      </c>
      <c r="D9" s="89" t="s">
        <v>29</v>
      </c>
      <c r="E9" s="87" t="s">
        <v>32</v>
      </c>
      <c r="F9" s="99"/>
      <c r="G9" s="95" t="str">
        <f t="shared" si="4"/>
        <v>小男</v>
      </c>
      <c r="H9" s="95" t="str">
        <f t="shared" si="0"/>
        <v>(高)</v>
      </c>
      <c r="I9" s="95" t="str">
        <f t="shared" si="1"/>
        <v>25</v>
      </c>
      <c r="J9" s="95" t="str">
        <f t="shared" si="2"/>
        <v>平</v>
      </c>
      <c r="K9" s="95" t="str">
        <f t="shared" si="3"/>
        <v>小男(高)25平</v>
      </c>
    </row>
    <row r="10" spans="1:22">
      <c r="A10" s="96">
        <v>9</v>
      </c>
      <c r="B10" s="87" t="s">
        <v>27</v>
      </c>
      <c r="C10" s="88" t="s">
        <v>28</v>
      </c>
      <c r="D10" s="89" t="s">
        <v>29</v>
      </c>
      <c r="E10" s="87" t="s">
        <v>48</v>
      </c>
      <c r="F10" s="99"/>
      <c r="G10" s="95" t="str">
        <f t="shared" si="4"/>
        <v>小女</v>
      </c>
      <c r="H10" s="95" t="str">
        <f t="shared" si="0"/>
        <v>(低)</v>
      </c>
      <c r="I10" s="95" t="str">
        <f t="shared" si="1"/>
        <v>25</v>
      </c>
      <c r="J10" s="95" t="str">
        <f t="shared" si="2"/>
        <v>背</v>
      </c>
      <c r="K10" s="95" t="str">
        <f t="shared" si="3"/>
        <v>小女(低)25背</v>
      </c>
    </row>
    <row r="11" spans="1:22">
      <c r="A11" s="96">
        <v>10</v>
      </c>
      <c r="B11" s="87" t="s">
        <v>27</v>
      </c>
      <c r="C11" s="88" t="s">
        <v>33</v>
      </c>
      <c r="D11" s="89" t="s">
        <v>29</v>
      </c>
      <c r="E11" s="87" t="s">
        <v>48</v>
      </c>
      <c r="F11" s="99"/>
      <c r="G11" s="95" t="str">
        <f t="shared" si="4"/>
        <v>小女</v>
      </c>
      <c r="H11" s="95" t="str">
        <f t="shared" si="0"/>
        <v>(高)</v>
      </c>
      <c r="I11" s="95" t="str">
        <f t="shared" si="1"/>
        <v>25</v>
      </c>
      <c r="J11" s="95" t="str">
        <f t="shared" si="2"/>
        <v>背</v>
      </c>
      <c r="K11" s="95" t="str">
        <f t="shared" si="3"/>
        <v>小女(高)25背</v>
      </c>
    </row>
    <row r="12" spans="1:22">
      <c r="A12" s="96">
        <v>11</v>
      </c>
      <c r="B12" s="87" t="s">
        <v>35</v>
      </c>
      <c r="C12" s="88" t="s">
        <v>28</v>
      </c>
      <c r="D12" s="89" t="s">
        <v>29</v>
      </c>
      <c r="E12" s="87" t="s">
        <v>48</v>
      </c>
      <c r="F12" s="99"/>
      <c r="G12" s="95" t="str">
        <f t="shared" si="4"/>
        <v>小男</v>
      </c>
      <c r="H12" s="95" t="str">
        <f t="shared" si="0"/>
        <v>(低)</v>
      </c>
      <c r="I12" s="95" t="str">
        <f t="shared" si="1"/>
        <v>25</v>
      </c>
      <c r="J12" s="95" t="str">
        <f t="shared" si="2"/>
        <v>背</v>
      </c>
      <c r="K12" s="95" t="str">
        <f t="shared" si="3"/>
        <v>小男(低)25背</v>
      </c>
    </row>
    <row r="13" spans="1:22">
      <c r="A13" s="96">
        <v>12</v>
      </c>
      <c r="B13" s="87" t="s">
        <v>35</v>
      </c>
      <c r="C13" s="88" t="s">
        <v>33</v>
      </c>
      <c r="D13" s="89" t="s">
        <v>29</v>
      </c>
      <c r="E13" s="87" t="s">
        <v>48</v>
      </c>
      <c r="F13" s="99"/>
      <c r="G13" s="95" t="str">
        <f t="shared" si="4"/>
        <v>小男</v>
      </c>
      <c r="H13" s="95" t="str">
        <f t="shared" si="0"/>
        <v>(高)</v>
      </c>
      <c r="I13" s="95" t="str">
        <f t="shared" si="1"/>
        <v>25</v>
      </c>
      <c r="J13" s="95" t="str">
        <f t="shared" si="2"/>
        <v>背</v>
      </c>
      <c r="K13" s="95" t="str">
        <f t="shared" si="3"/>
        <v>小男(高)25背</v>
      </c>
    </row>
    <row r="14" spans="1:22">
      <c r="A14" s="96">
        <v>13</v>
      </c>
      <c r="B14" s="87" t="s">
        <v>27</v>
      </c>
      <c r="C14" s="88" t="s">
        <v>28</v>
      </c>
      <c r="D14" s="89" t="s">
        <v>29</v>
      </c>
      <c r="E14" s="87" t="s">
        <v>38</v>
      </c>
      <c r="F14" s="99"/>
      <c r="G14" s="95" t="str">
        <f t="shared" si="4"/>
        <v>小女</v>
      </c>
      <c r="H14" s="95" t="str">
        <f t="shared" si="0"/>
        <v>(低)</v>
      </c>
      <c r="I14" s="95" t="str">
        <f t="shared" si="1"/>
        <v>25</v>
      </c>
      <c r="J14" s="95" t="str">
        <f t="shared" si="2"/>
        <v>バ</v>
      </c>
      <c r="K14" s="95" t="str">
        <f t="shared" si="3"/>
        <v>小女(低)25バ</v>
      </c>
    </row>
    <row r="15" spans="1:22">
      <c r="A15" s="96">
        <v>14</v>
      </c>
      <c r="B15" s="87" t="s">
        <v>27</v>
      </c>
      <c r="C15" s="88" t="s">
        <v>33</v>
      </c>
      <c r="D15" s="89" t="s">
        <v>29</v>
      </c>
      <c r="E15" s="87" t="s">
        <v>38</v>
      </c>
      <c r="F15" s="99"/>
      <c r="G15" s="95" t="str">
        <f t="shared" si="4"/>
        <v>小女</v>
      </c>
      <c r="H15" s="95" t="str">
        <f t="shared" si="0"/>
        <v>(高)</v>
      </c>
      <c r="I15" s="95" t="str">
        <f t="shared" si="1"/>
        <v>25</v>
      </c>
      <c r="J15" s="95" t="str">
        <f t="shared" si="2"/>
        <v>バ</v>
      </c>
      <c r="K15" s="95" t="str">
        <f t="shared" si="3"/>
        <v>小女(高)25バ</v>
      </c>
    </row>
    <row r="16" spans="1:22">
      <c r="A16" s="96">
        <v>15</v>
      </c>
      <c r="B16" s="87" t="s">
        <v>35</v>
      </c>
      <c r="C16" s="88" t="s">
        <v>28</v>
      </c>
      <c r="D16" s="89" t="s">
        <v>29</v>
      </c>
      <c r="E16" s="87" t="s">
        <v>38</v>
      </c>
      <c r="F16" s="99"/>
      <c r="G16" s="95" t="str">
        <f t="shared" si="4"/>
        <v>小男</v>
      </c>
      <c r="H16" s="95" t="str">
        <f t="shared" si="0"/>
        <v>(低)</v>
      </c>
      <c r="I16" s="95" t="str">
        <f t="shared" si="1"/>
        <v>25</v>
      </c>
      <c r="J16" s="95" t="str">
        <f t="shared" si="2"/>
        <v>バ</v>
      </c>
      <c r="K16" s="95" t="str">
        <f t="shared" si="3"/>
        <v>小男(低)25バ</v>
      </c>
    </row>
    <row r="17" spans="1:11">
      <c r="A17" s="96">
        <v>16</v>
      </c>
      <c r="B17" s="87" t="s">
        <v>35</v>
      </c>
      <c r="C17" s="88" t="s">
        <v>33</v>
      </c>
      <c r="D17" s="89" t="s">
        <v>29</v>
      </c>
      <c r="E17" s="87" t="s">
        <v>38</v>
      </c>
      <c r="F17" s="99"/>
      <c r="G17" s="95" t="str">
        <f t="shared" si="4"/>
        <v>小男</v>
      </c>
      <c r="H17" s="95" t="str">
        <f t="shared" si="0"/>
        <v>(高)</v>
      </c>
      <c r="I17" s="95" t="str">
        <f t="shared" si="1"/>
        <v>25</v>
      </c>
      <c r="J17" s="95" t="str">
        <f t="shared" si="2"/>
        <v>バ</v>
      </c>
      <c r="K17" s="95" t="str">
        <f t="shared" si="3"/>
        <v>小男(高)25バ</v>
      </c>
    </row>
    <row r="18" spans="1:11">
      <c r="A18" s="96">
        <v>17</v>
      </c>
      <c r="B18" s="87" t="s">
        <v>49</v>
      </c>
      <c r="C18" s="88"/>
      <c r="D18" s="89" t="s">
        <v>37</v>
      </c>
      <c r="E18" s="87" t="s">
        <v>19</v>
      </c>
      <c r="F18" s="99"/>
      <c r="G18" s="95" t="str">
        <f>LEFT(B18,2)&amp;MID(B18,6,1)</f>
        <v>親子</v>
      </c>
      <c r="H18" s="95" t="str">
        <f t="shared" si="0"/>
        <v/>
      </c>
      <c r="I18" s="95" t="str">
        <f t="shared" si="1"/>
        <v>50</v>
      </c>
      <c r="J18" s="95" t="str">
        <f t="shared" si="2"/>
        <v>リ</v>
      </c>
      <c r="K18" s="95" t="str">
        <f t="shared" si="3"/>
        <v>親子50リ</v>
      </c>
    </row>
    <row r="19" spans="1:11">
      <c r="A19" s="96">
        <v>18</v>
      </c>
      <c r="B19" s="87" t="s">
        <v>124</v>
      </c>
      <c r="C19" s="88"/>
      <c r="D19" s="89" t="s">
        <v>10</v>
      </c>
      <c r="E19" s="87" t="s">
        <v>50</v>
      </c>
      <c r="F19" s="99"/>
      <c r="G19" s="95" t="str">
        <f>LEFT(B19,1)&amp;MID(B19,4,1)</f>
        <v>小女</v>
      </c>
      <c r="H19" s="95" t="str">
        <f t="shared" si="0"/>
        <v/>
      </c>
      <c r="I19" s="95" t="str">
        <f t="shared" si="1"/>
        <v>100</v>
      </c>
      <c r="J19" s="95" t="str">
        <f t="shared" si="2"/>
        <v>個</v>
      </c>
      <c r="K19" s="95" t="str">
        <f t="shared" si="3"/>
        <v>小女100個</v>
      </c>
    </row>
    <row r="20" spans="1:11">
      <c r="A20" s="96">
        <v>19</v>
      </c>
      <c r="B20" s="87" t="s">
        <v>125</v>
      </c>
      <c r="C20" s="88"/>
      <c r="D20" s="89" t="s">
        <v>10</v>
      </c>
      <c r="E20" s="87" t="s">
        <v>50</v>
      </c>
      <c r="F20" s="99"/>
      <c r="G20" s="95" t="str">
        <f t="shared" ref="G20:G31" si="7">LEFT(B20,1)&amp;MID(B20,4,1)</f>
        <v>小男</v>
      </c>
      <c r="H20" s="95" t="str">
        <f t="shared" si="0"/>
        <v/>
      </c>
      <c r="I20" s="95" t="str">
        <f t="shared" si="1"/>
        <v>100</v>
      </c>
      <c r="J20" s="95" t="str">
        <f t="shared" si="2"/>
        <v>個</v>
      </c>
      <c r="K20" s="95" t="str">
        <f t="shared" si="3"/>
        <v>小男100個</v>
      </c>
    </row>
    <row r="21" spans="1:11">
      <c r="A21" s="96">
        <v>20</v>
      </c>
      <c r="B21" s="87" t="s">
        <v>51</v>
      </c>
      <c r="C21" s="88"/>
      <c r="D21" s="89" t="s">
        <v>10</v>
      </c>
      <c r="E21" s="87" t="s">
        <v>19</v>
      </c>
      <c r="F21" s="99"/>
      <c r="G21" s="95" t="str">
        <f t="shared" si="7"/>
        <v>小混</v>
      </c>
      <c r="H21" s="95" t="str">
        <f t="shared" si="0"/>
        <v/>
      </c>
      <c r="I21" s="95" t="str">
        <f t="shared" si="1"/>
        <v>100</v>
      </c>
      <c r="J21" s="95" t="str">
        <f t="shared" si="2"/>
        <v>リ</v>
      </c>
      <c r="K21" s="95" t="str">
        <f t="shared" si="3"/>
        <v>小混100リ</v>
      </c>
    </row>
    <row r="22" spans="1:11">
      <c r="A22" s="96">
        <v>21</v>
      </c>
      <c r="B22" s="87" t="s">
        <v>126</v>
      </c>
      <c r="C22" s="88"/>
      <c r="D22" s="89" t="s">
        <v>10</v>
      </c>
      <c r="E22" s="87" t="s">
        <v>19</v>
      </c>
      <c r="F22" s="99"/>
      <c r="G22" s="95" t="str">
        <f t="shared" si="7"/>
        <v>小女</v>
      </c>
      <c r="H22" s="95" t="str">
        <f t="shared" si="0"/>
        <v/>
      </c>
      <c r="I22" s="95" t="str">
        <f t="shared" si="1"/>
        <v>100</v>
      </c>
      <c r="J22" s="95" t="str">
        <f t="shared" si="2"/>
        <v>リ</v>
      </c>
      <c r="K22" s="95" t="str">
        <f t="shared" si="3"/>
        <v>小女100リ</v>
      </c>
    </row>
    <row r="23" spans="1:11">
      <c r="A23" s="96">
        <v>22</v>
      </c>
      <c r="B23" s="87" t="s">
        <v>125</v>
      </c>
      <c r="C23" s="88"/>
      <c r="D23" s="89" t="s">
        <v>10</v>
      </c>
      <c r="E23" s="87" t="s">
        <v>19</v>
      </c>
      <c r="F23" s="99"/>
      <c r="G23" s="95" t="str">
        <f t="shared" si="7"/>
        <v>小男</v>
      </c>
      <c r="H23" s="95" t="str">
        <f t="shared" si="0"/>
        <v/>
      </c>
      <c r="I23" s="95" t="str">
        <f t="shared" si="1"/>
        <v>100</v>
      </c>
      <c r="J23" s="95" t="str">
        <f t="shared" si="2"/>
        <v>リ</v>
      </c>
      <c r="K23" s="95" t="str">
        <f t="shared" si="3"/>
        <v>小男100リ</v>
      </c>
    </row>
    <row r="24" spans="1:11">
      <c r="A24" s="96">
        <v>23</v>
      </c>
      <c r="B24" s="87" t="s">
        <v>27</v>
      </c>
      <c r="C24" s="88" t="s">
        <v>28</v>
      </c>
      <c r="D24" s="89" t="s">
        <v>37</v>
      </c>
      <c r="E24" s="87" t="s">
        <v>30</v>
      </c>
      <c r="F24" s="99"/>
      <c r="G24" s="95" t="str">
        <f t="shared" si="7"/>
        <v>小女</v>
      </c>
      <c r="H24" s="95" t="str">
        <f t="shared" si="0"/>
        <v>(低)</v>
      </c>
      <c r="I24" s="95" t="str">
        <f t="shared" si="1"/>
        <v>50</v>
      </c>
      <c r="J24" s="95" t="str">
        <f t="shared" si="2"/>
        <v>自</v>
      </c>
      <c r="K24" s="95" t="str">
        <f t="shared" si="3"/>
        <v>小女(低)50自</v>
      </c>
    </row>
    <row r="25" spans="1:11">
      <c r="A25" s="96">
        <v>24</v>
      </c>
      <c r="B25" s="87" t="s">
        <v>27</v>
      </c>
      <c r="C25" s="88" t="s">
        <v>33</v>
      </c>
      <c r="D25" s="89" t="s">
        <v>37</v>
      </c>
      <c r="E25" s="87" t="s">
        <v>30</v>
      </c>
      <c r="F25" s="99"/>
      <c r="G25" s="95" t="str">
        <f t="shared" si="7"/>
        <v>小女</v>
      </c>
      <c r="H25" s="95" t="str">
        <f t="shared" si="0"/>
        <v>(高)</v>
      </c>
      <c r="I25" s="95" t="str">
        <f t="shared" si="1"/>
        <v>50</v>
      </c>
      <c r="J25" s="95" t="str">
        <f t="shared" si="2"/>
        <v>自</v>
      </c>
      <c r="K25" s="95" t="str">
        <f t="shared" si="3"/>
        <v>小女(高)50自</v>
      </c>
    </row>
    <row r="26" spans="1:11">
      <c r="A26" s="96">
        <v>25</v>
      </c>
      <c r="B26" s="87" t="s">
        <v>35</v>
      </c>
      <c r="C26" s="88" t="s">
        <v>28</v>
      </c>
      <c r="D26" s="89" t="s">
        <v>37</v>
      </c>
      <c r="E26" s="87" t="s">
        <v>30</v>
      </c>
      <c r="F26" s="99"/>
      <c r="G26" s="95" t="str">
        <f t="shared" si="7"/>
        <v>小男</v>
      </c>
      <c r="H26" s="95" t="str">
        <f t="shared" si="0"/>
        <v>(低)</v>
      </c>
      <c r="I26" s="95" t="str">
        <f t="shared" si="1"/>
        <v>50</v>
      </c>
      <c r="J26" s="95" t="str">
        <f t="shared" si="2"/>
        <v>自</v>
      </c>
      <c r="K26" s="95" t="str">
        <f t="shared" si="3"/>
        <v>小男(低)50自</v>
      </c>
    </row>
    <row r="27" spans="1:11">
      <c r="A27" s="96">
        <v>26</v>
      </c>
      <c r="B27" s="87" t="s">
        <v>35</v>
      </c>
      <c r="C27" s="88" t="s">
        <v>33</v>
      </c>
      <c r="D27" s="89" t="s">
        <v>37</v>
      </c>
      <c r="E27" s="87" t="s">
        <v>30</v>
      </c>
      <c r="F27" s="99"/>
      <c r="G27" s="95" t="str">
        <f t="shared" si="7"/>
        <v>小男</v>
      </c>
      <c r="H27" s="95" t="str">
        <f t="shared" si="0"/>
        <v>(高)</v>
      </c>
      <c r="I27" s="95" t="str">
        <f t="shared" si="1"/>
        <v>50</v>
      </c>
      <c r="J27" s="95" t="str">
        <f t="shared" si="2"/>
        <v>自</v>
      </c>
      <c r="K27" s="95" t="str">
        <f t="shared" si="3"/>
        <v>小男(高)50自</v>
      </c>
    </row>
    <row r="28" spans="1:11">
      <c r="A28" s="96">
        <v>27</v>
      </c>
      <c r="B28" s="87" t="s">
        <v>27</v>
      </c>
      <c r="C28" s="88" t="s">
        <v>28</v>
      </c>
      <c r="D28" s="89" t="s">
        <v>37</v>
      </c>
      <c r="E28" s="87" t="s">
        <v>32</v>
      </c>
      <c r="F28" s="99"/>
      <c r="G28" s="95" t="str">
        <f t="shared" si="7"/>
        <v>小女</v>
      </c>
      <c r="H28" s="95" t="str">
        <f t="shared" si="0"/>
        <v>(低)</v>
      </c>
      <c r="I28" s="95" t="str">
        <f t="shared" si="1"/>
        <v>50</v>
      </c>
      <c r="J28" s="95" t="str">
        <f t="shared" si="2"/>
        <v>平</v>
      </c>
      <c r="K28" s="95" t="str">
        <f t="shared" si="3"/>
        <v>小女(低)50平</v>
      </c>
    </row>
    <row r="29" spans="1:11">
      <c r="A29" s="96">
        <v>28</v>
      </c>
      <c r="B29" s="87" t="s">
        <v>27</v>
      </c>
      <c r="C29" s="88" t="s">
        <v>33</v>
      </c>
      <c r="D29" s="89" t="s">
        <v>37</v>
      </c>
      <c r="E29" s="87" t="s">
        <v>32</v>
      </c>
      <c r="F29" s="99"/>
      <c r="G29" s="95" t="str">
        <f t="shared" si="7"/>
        <v>小女</v>
      </c>
      <c r="H29" s="95" t="str">
        <f t="shared" si="0"/>
        <v>(高)</v>
      </c>
      <c r="I29" s="95" t="str">
        <f t="shared" si="1"/>
        <v>50</v>
      </c>
      <c r="J29" s="95" t="str">
        <f t="shared" si="2"/>
        <v>平</v>
      </c>
      <c r="K29" s="95" t="str">
        <f t="shared" si="3"/>
        <v>小女(高)50平</v>
      </c>
    </row>
    <row r="30" spans="1:11">
      <c r="A30" s="96">
        <v>29</v>
      </c>
      <c r="B30" s="87" t="s">
        <v>35</v>
      </c>
      <c r="C30" s="88" t="s">
        <v>28</v>
      </c>
      <c r="D30" s="89" t="s">
        <v>37</v>
      </c>
      <c r="E30" s="87" t="s">
        <v>32</v>
      </c>
      <c r="F30" s="99"/>
      <c r="G30" s="95" t="str">
        <f t="shared" si="7"/>
        <v>小男</v>
      </c>
      <c r="H30" s="95" t="str">
        <f t="shared" si="0"/>
        <v>(低)</v>
      </c>
      <c r="I30" s="95" t="str">
        <f t="shared" si="1"/>
        <v>50</v>
      </c>
      <c r="J30" s="95" t="str">
        <f t="shared" si="2"/>
        <v>平</v>
      </c>
      <c r="K30" s="95" t="str">
        <f t="shared" si="3"/>
        <v>小男(低)50平</v>
      </c>
    </row>
    <row r="31" spans="1:11">
      <c r="A31" s="96">
        <v>30</v>
      </c>
      <c r="B31" s="87" t="s">
        <v>35</v>
      </c>
      <c r="C31" s="88" t="s">
        <v>33</v>
      </c>
      <c r="D31" s="89" t="s">
        <v>37</v>
      </c>
      <c r="E31" s="87" t="s">
        <v>32</v>
      </c>
      <c r="F31" s="99"/>
      <c r="G31" s="95" t="str">
        <f t="shared" si="7"/>
        <v>小男</v>
      </c>
      <c r="H31" s="95" t="str">
        <f t="shared" si="0"/>
        <v>(高)</v>
      </c>
      <c r="I31" s="95" t="str">
        <f t="shared" si="1"/>
        <v>50</v>
      </c>
      <c r="J31" s="95" t="str">
        <f t="shared" si="2"/>
        <v>平</v>
      </c>
      <c r="K31" s="95" t="str">
        <f t="shared" si="3"/>
        <v>小男(高)50平</v>
      </c>
    </row>
    <row r="32" spans="1:11">
      <c r="A32" s="96">
        <v>31</v>
      </c>
      <c r="B32" s="87" t="s">
        <v>44</v>
      </c>
      <c r="C32" s="88"/>
      <c r="D32" s="89" t="s">
        <v>11</v>
      </c>
      <c r="E32" s="87" t="s">
        <v>54</v>
      </c>
      <c r="F32" s="99"/>
      <c r="G32" s="95" t="str">
        <f>LEFT(B32,1)&amp;MID(B32,4,1)</f>
        <v>中女</v>
      </c>
      <c r="H32" s="95" t="str">
        <f t="shared" ref="H32:H39" si="8">IF(C32&lt;&gt;"","("&amp;LEFT(C32,1)&amp;")","")</f>
        <v/>
      </c>
      <c r="I32" s="95" t="str">
        <f t="shared" ref="I32:I39" si="9">IF(LEN(D32)&gt;3,LEFT(D32,3),LEFT(D32,2))</f>
        <v>200</v>
      </c>
      <c r="J32" s="95" t="str">
        <f t="shared" ref="J32:J39" si="10">LEFT(E32,1)</f>
        <v>メ</v>
      </c>
      <c r="K32" s="95" t="str">
        <f t="shared" ref="K32:K39" si="11">G32&amp;H32&amp;I32&amp;J32</f>
        <v>中女200メ</v>
      </c>
    </row>
    <row r="33" spans="1:22">
      <c r="A33" s="96">
        <v>32</v>
      </c>
      <c r="B33" s="87" t="s">
        <v>53</v>
      </c>
      <c r="C33" s="88"/>
      <c r="D33" s="89" t="s">
        <v>11</v>
      </c>
      <c r="E33" s="87" t="s">
        <v>54</v>
      </c>
      <c r="F33" s="99"/>
      <c r="G33" s="95" t="str">
        <f>LEFT(B33,3)&amp;MID(B33,7,1)</f>
        <v>160女</v>
      </c>
      <c r="H33" s="95" t="str">
        <f t="shared" si="8"/>
        <v/>
      </c>
      <c r="I33" s="95" t="str">
        <f t="shared" si="9"/>
        <v>200</v>
      </c>
      <c r="J33" s="95" t="str">
        <f t="shared" si="10"/>
        <v>メ</v>
      </c>
      <c r="K33" s="95" t="str">
        <f t="shared" si="11"/>
        <v>160女200メ</v>
      </c>
    </row>
    <row r="34" spans="1:22">
      <c r="A34" s="96">
        <v>33</v>
      </c>
      <c r="B34" s="87" t="s">
        <v>55</v>
      </c>
      <c r="C34" s="88"/>
      <c r="D34" s="89" t="s">
        <v>11</v>
      </c>
      <c r="E34" s="87" t="s">
        <v>54</v>
      </c>
      <c r="F34" s="99"/>
      <c r="G34" s="95" t="str">
        <f>LEFT(B34,3)&amp;MID(B34,7,1)</f>
        <v>120女</v>
      </c>
      <c r="H34" s="95" t="str">
        <f t="shared" si="8"/>
        <v/>
      </c>
      <c r="I34" s="95" t="str">
        <f t="shared" si="9"/>
        <v>200</v>
      </c>
      <c r="J34" s="95" t="str">
        <f t="shared" si="10"/>
        <v>メ</v>
      </c>
      <c r="K34" s="95" t="str">
        <f t="shared" si="11"/>
        <v>120女200メ</v>
      </c>
    </row>
    <row r="35" spans="1:22">
      <c r="A35" s="96">
        <v>34</v>
      </c>
      <c r="B35" s="87" t="s">
        <v>43</v>
      </c>
      <c r="C35" s="85"/>
      <c r="D35" s="89" t="s">
        <v>11</v>
      </c>
      <c r="E35" s="87" t="s">
        <v>54</v>
      </c>
      <c r="G35" s="95" t="str">
        <f>LEFT(B35,2)&amp;MID(B35,3,1)</f>
        <v>一般女</v>
      </c>
      <c r="H35" s="95" t="str">
        <f t="shared" si="8"/>
        <v/>
      </c>
      <c r="I35" s="95" t="str">
        <f t="shared" si="9"/>
        <v>200</v>
      </c>
      <c r="J35" s="95" t="str">
        <f t="shared" si="10"/>
        <v>メ</v>
      </c>
      <c r="K35" s="95" t="str">
        <f t="shared" si="11"/>
        <v>一般女200メ</v>
      </c>
    </row>
    <row r="36" spans="1:22">
      <c r="A36" s="96">
        <v>35</v>
      </c>
      <c r="B36" s="87" t="s">
        <v>34</v>
      </c>
      <c r="C36" s="88"/>
      <c r="D36" s="89" t="s">
        <v>11</v>
      </c>
      <c r="E36" s="87" t="s">
        <v>54</v>
      </c>
      <c r="F36" s="99"/>
      <c r="G36" s="95" t="str">
        <f>LEFT(B36,1)&amp;MID(B36,4,1)</f>
        <v>中男</v>
      </c>
      <c r="H36" s="95" t="str">
        <f t="shared" si="8"/>
        <v/>
      </c>
      <c r="I36" s="95" t="str">
        <f t="shared" si="9"/>
        <v>200</v>
      </c>
      <c r="J36" s="95" t="str">
        <f t="shared" si="10"/>
        <v>メ</v>
      </c>
      <c r="K36" s="95" t="str">
        <f t="shared" si="11"/>
        <v>中男200メ</v>
      </c>
    </row>
    <row r="37" spans="1:22">
      <c r="A37" s="96">
        <v>36</v>
      </c>
      <c r="B37" s="87" t="s">
        <v>56</v>
      </c>
      <c r="C37" s="88"/>
      <c r="D37" s="89" t="s">
        <v>11</v>
      </c>
      <c r="E37" s="87" t="s">
        <v>54</v>
      </c>
      <c r="F37" s="99"/>
      <c r="G37" s="95" t="str">
        <f>LEFT(B37,3)&amp;MID(B37,7,1)</f>
        <v>160男</v>
      </c>
      <c r="H37" s="95" t="str">
        <f t="shared" si="8"/>
        <v/>
      </c>
      <c r="I37" s="95" t="str">
        <f t="shared" si="9"/>
        <v>200</v>
      </c>
      <c r="J37" s="95" t="str">
        <f t="shared" si="10"/>
        <v>メ</v>
      </c>
      <c r="K37" s="95" t="str">
        <f t="shared" si="11"/>
        <v>160男200メ</v>
      </c>
    </row>
    <row r="38" spans="1:22">
      <c r="A38" s="96">
        <v>37</v>
      </c>
      <c r="B38" s="87" t="s">
        <v>57</v>
      </c>
      <c r="C38" s="88"/>
      <c r="D38" s="89" t="s">
        <v>11</v>
      </c>
      <c r="E38" s="87" t="s">
        <v>54</v>
      </c>
      <c r="F38" s="99"/>
      <c r="G38" s="95" t="str">
        <f>LEFT(B38,3)&amp;MID(B38,7,1)</f>
        <v>120男</v>
      </c>
      <c r="H38" s="95" t="str">
        <f t="shared" si="8"/>
        <v/>
      </c>
      <c r="I38" s="95" t="str">
        <f t="shared" si="9"/>
        <v>200</v>
      </c>
      <c r="J38" s="95" t="str">
        <f t="shared" si="10"/>
        <v>メ</v>
      </c>
      <c r="K38" s="95" t="str">
        <f t="shared" si="11"/>
        <v>120男200メ</v>
      </c>
    </row>
    <row r="39" spans="1:22">
      <c r="A39" s="96">
        <v>38</v>
      </c>
      <c r="B39" s="87" t="s">
        <v>31</v>
      </c>
      <c r="C39" s="85"/>
      <c r="D39" s="89" t="s">
        <v>11</v>
      </c>
      <c r="E39" s="87" t="s">
        <v>54</v>
      </c>
      <c r="F39" s="99"/>
      <c r="G39" s="95" t="str">
        <f>LEFT(B39,2)&amp;MID(B39,3,1)</f>
        <v>一般男</v>
      </c>
      <c r="H39" s="95" t="str">
        <f t="shared" si="8"/>
        <v/>
      </c>
      <c r="I39" s="95" t="str">
        <f t="shared" si="9"/>
        <v>200</v>
      </c>
      <c r="J39" s="95" t="str">
        <f t="shared" si="10"/>
        <v>メ</v>
      </c>
      <c r="K39" s="95" t="str">
        <f t="shared" si="11"/>
        <v>一般男200メ</v>
      </c>
    </row>
    <row r="40" spans="1:22">
      <c r="A40" s="96">
        <v>39</v>
      </c>
      <c r="B40" s="87" t="s">
        <v>40</v>
      </c>
      <c r="C40" s="88"/>
      <c r="D40" s="89" t="s">
        <v>29</v>
      </c>
      <c r="E40" s="87" t="s">
        <v>30</v>
      </c>
      <c r="G40" s="95" t="str">
        <f>LEFT(B40,2)&amp;MID(B40,6,1)</f>
        <v>60女</v>
      </c>
      <c r="H40" s="95" t="str">
        <f t="shared" si="0"/>
        <v/>
      </c>
      <c r="I40" s="95" t="str">
        <f t="shared" si="1"/>
        <v>25</v>
      </c>
      <c r="J40" s="95" t="str">
        <f t="shared" si="2"/>
        <v>自</v>
      </c>
      <c r="K40" s="95" t="str">
        <f t="shared" si="3"/>
        <v>60女25自</v>
      </c>
    </row>
    <row r="41" spans="1:22">
      <c r="A41" s="96">
        <v>40</v>
      </c>
      <c r="B41" s="87" t="s">
        <v>42</v>
      </c>
      <c r="C41" s="88"/>
      <c r="D41" s="89" t="s">
        <v>29</v>
      </c>
      <c r="E41" s="87" t="s">
        <v>30</v>
      </c>
      <c r="G41" s="95" t="str">
        <f t="shared" ref="G41:G47" si="12">LEFT(B41,2)&amp;MID(B41,6,1)</f>
        <v>60男</v>
      </c>
      <c r="H41" s="95" t="str">
        <f t="shared" si="0"/>
        <v/>
      </c>
      <c r="I41" s="95" t="str">
        <f t="shared" si="1"/>
        <v>25</v>
      </c>
      <c r="J41" s="95" t="str">
        <f t="shared" si="2"/>
        <v>自</v>
      </c>
      <c r="K41" s="95" t="str">
        <f t="shared" si="3"/>
        <v>60男25自</v>
      </c>
    </row>
    <row r="42" spans="1:22">
      <c r="A42" s="96">
        <v>41</v>
      </c>
      <c r="B42" s="87" t="s">
        <v>40</v>
      </c>
      <c r="C42" s="88"/>
      <c r="D42" s="89" t="s">
        <v>29</v>
      </c>
      <c r="E42" s="87" t="s">
        <v>32</v>
      </c>
      <c r="G42" s="95" t="str">
        <f t="shared" si="12"/>
        <v>60女</v>
      </c>
      <c r="H42" s="95" t="str">
        <f t="shared" si="0"/>
        <v/>
      </c>
      <c r="I42" s="95" t="str">
        <f t="shared" si="1"/>
        <v>25</v>
      </c>
      <c r="J42" s="95" t="str">
        <f t="shared" si="2"/>
        <v>平</v>
      </c>
      <c r="K42" s="95" t="str">
        <f t="shared" si="3"/>
        <v>60女25平</v>
      </c>
    </row>
    <row r="43" spans="1:22">
      <c r="A43" s="96">
        <v>42</v>
      </c>
      <c r="B43" s="87" t="s">
        <v>42</v>
      </c>
      <c r="C43" s="88"/>
      <c r="D43" s="89" t="s">
        <v>29</v>
      </c>
      <c r="E43" s="87" t="s">
        <v>32</v>
      </c>
      <c r="G43" s="95" t="str">
        <f t="shared" si="12"/>
        <v>60男</v>
      </c>
      <c r="H43" s="95" t="str">
        <f t="shared" si="0"/>
        <v/>
      </c>
      <c r="I43" s="95" t="str">
        <f t="shared" si="1"/>
        <v>25</v>
      </c>
      <c r="J43" s="95" t="str">
        <f t="shared" si="2"/>
        <v>平</v>
      </c>
      <c r="K43" s="95" t="str">
        <f t="shared" si="3"/>
        <v>60男25平</v>
      </c>
    </row>
    <row r="44" spans="1:22">
      <c r="A44" s="96">
        <v>43</v>
      </c>
      <c r="B44" s="87" t="s">
        <v>40</v>
      </c>
      <c r="C44" s="88"/>
      <c r="D44" s="89" t="s">
        <v>29</v>
      </c>
      <c r="E44" s="87" t="s">
        <v>48</v>
      </c>
      <c r="G44" s="95" t="str">
        <f t="shared" si="12"/>
        <v>60女</v>
      </c>
      <c r="H44" s="95" t="str">
        <f t="shared" si="0"/>
        <v/>
      </c>
      <c r="I44" s="95" t="str">
        <f t="shared" si="1"/>
        <v>25</v>
      </c>
      <c r="J44" s="95" t="str">
        <f t="shared" si="2"/>
        <v>背</v>
      </c>
      <c r="K44" s="95" t="str">
        <f t="shared" si="3"/>
        <v>60女25背</v>
      </c>
    </row>
    <row r="45" spans="1:22">
      <c r="A45" s="96">
        <v>44</v>
      </c>
      <c r="B45" s="87" t="s">
        <v>42</v>
      </c>
      <c r="C45" s="88"/>
      <c r="D45" s="89" t="s">
        <v>29</v>
      </c>
      <c r="E45" s="87" t="s">
        <v>48</v>
      </c>
      <c r="G45" s="95" t="str">
        <f t="shared" si="12"/>
        <v>60男</v>
      </c>
      <c r="H45" s="95" t="str">
        <f t="shared" si="0"/>
        <v/>
      </c>
      <c r="I45" s="95" t="str">
        <f t="shared" si="1"/>
        <v>25</v>
      </c>
      <c r="J45" s="95" t="str">
        <f t="shared" si="2"/>
        <v>背</v>
      </c>
      <c r="K45" s="95" t="str">
        <f t="shared" si="3"/>
        <v>60男25背</v>
      </c>
    </row>
    <row r="46" spans="1:22">
      <c r="A46" s="96">
        <v>45</v>
      </c>
      <c r="B46" s="87" t="s">
        <v>40</v>
      </c>
      <c r="C46" s="88"/>
      <c r="D46" s="89" t="s">
        <v>29</v>
      </c>
      <c r="E46" s="87" t="s">
        <v>38</v>
      </c>
      <c r="G46" s="95" t="str">
        <f t="shared" si="12"/>
        <v>60女</v>
      </c>
      <c r="H46" s="95" t="str">
        <f t="shared" si="0"/>
        <v/>
      </c>
      <c r="I46" s="95" t="str">
        <f t="shared" si="1"/>
        <v>25</v>
      </c>
      <c r="J46" s="95" t="str">
        <f t="shared" si="2"/>
        <v>バ</v>
      </c>
      <c r="K46" s="95" t="str">
        <f t="shared" si="3"/>
        <v>60女25バ</v>
      </c>
    </row>
    <row r="47" spans="1:22">
      <c r="A47" s="96">
        <v>46</v>
      </c>
      <c r="B47" s="87" t="s">
        <v>42</v>
      </c>
      <c r="C47" s="88"/>
      <c r="D47" s="89" t="s">
        <v>29</v>
      </c>
      <c r="E47" s="87" t="s">
        <v>38</v>
      </c>
      <c r="G47" s="95" t="str">
        <f t="shared" si="12"/>
        <v>60男</v>
      </c>
      <c r="H47" s="95" t="str">
        <f t="shared" si="0"/>
        <v/>
      </c>
      <c r="I47" s="95" t="str">
        <f t="shared" si="1"/>
        <v>25</v>
      </c>
      <c r="J47" s="95" t="str">
        <f t="shared" si="2"/>
        <v>バ</v>
      </c>
      <c r="K47" s="95" t="str">
        <f t="shared" si="3"/>
        <v>60男25バ</v>
      </c>
      <c r="M47" s="97"/>
      <c r="N47" s="101"/>
      <c r="O47" s="98"/>
      <c r="P47" s="97"/>
      <c r="Q47" s="101"/>
      <c r="S47" s="95" t="str">
        <f t="shared" ref="S47:S55" si="13">IF(N47&lt;&gt;"","("&amp;LEFT(N47,1)&amp;")","")</f>
        <v/>
      </c>
      <c r="T47" s="95" t="str">
        <f t="shared" si="5"/>
        <v/>
      </c>
      <c r="U47" s="95" t="s">
        <v>117</v>
      </c>
      <c r="V47" s="95" t="str">
        <f t="shared" si="6"/>
        <v>ﾒﾘﾚｰ</v>
      </c>
    </row>
    <row r="48" spans="1:22">
      <c r="A48" s="96">
        <v>47</v>
      </c>
      <c r="B48" s="87" t="s">
        <v>131</v>
      </c>
      <c r="C48" s="88"/>
      <c r="D48" s="89" t="s">
        <v>10</v>
      </c>
      <c r="E48" s="87" t="s">
        <v>50</v>
      </c>
      <c r="G48" s="95" t="str">
        <f t="shared" ref="G48:G49" si="14">LEFT(B48,1)&amp;MID(B48,6,1)</f>
        <v>中女</v>
      </c>
      <c r="H48" s="95" t="str">
        <f t="shared" si="0"/>
        <v/>
      </c>
      <c r="I48" s="95" t="str">
        <f t="shared" si="1"/>
        <v>100</v>
      </c>
      <c r="J48" s="95" t="str">
        <f t="shared" si="2"/>
        <v>個</v>
      </c>
      <c r="K48" s="95" t="str">
        <f t="shared" si="3"/>
        <v>中女100個</v>
      </c>
      <c r="M48" s="97"/>
      <c r="N48" s="101"/>
      <c r="O48" s="98"/>
      <c r="P48" s="97"/>
      <c r="Q48" s="101"/>
      <c r="S48" s="95" t="str">
        <f t="shared" si="13"/>
        <v/>
      </c>
      <c r="T48" s="95" t="str">
        <f t="shared" si="5"/>
        <v/>
      </c>
      <c r="U48" s="95" t="s">
        <v>117</v>
      </c>
      <c r="V48" s="95" t="str">
        <f t="shared" si="6"/>
        <v>ﾒﾘﾚｰ</v>
      </c>
    </row>
    <row r="49" spans="1:22">
      <c r="A49" s="96">
        <v>48</v>
      </c>
      <c r="B49" s="87" t="s">
        <v>132</v>
      </c>
      <c r="C49" s="88"/>
      <c r="D49" s="89" t="s">
        <v>10</v>
      </c>
      <c r="E49" s="87" t="s">
        <v>50</v>
      </c>
      <c r="G49" s="95" t="str">
        <f t="shared" si="14"/>
        <v>中男</v>
      </c>
      <c r="H49" s="95" t="str">
        <f t="shared" si="0"/>
        <v/>
      </c>
      <c r="I49" s="95" t="str">
        <f t="shared" si="1"/>
        <v>100</v>
      </c>
      <c r="J49" s="95" t="str">
        <f t="shared" si="2"/>
        <v>個</v>
      </c>
      <c r="K49" s="95" t="str">
        <f t="shared" si="3"/>
        <v>中男100個</v>
      </c>
      <c r="M49" s="97"/>
      <c r="N49" s="101"/>
      <c r="O49" s="98"/>
      <c r="P49" s="97"/>
      <c r="Q49" s="101"/>
      <c r="S49" s="95" t="str">
        <f t="shared" si="13"/>
        <v/>
      </c>
      <c r="T49" s="95" t="str">
        <f t="shared" si="5"/>
        <v/>
      </c>
      <c r="U49" s="95" t="s">
        <v>117</v>
      </c>
      <c r="V49" s="95" t="str">
        <f t="shared" si="6"/>
        <v>ﾒﾘﾚｰ</v>
      </c>
    </row>
    <row r="50" spans="1:22">
      <c r="A50" s="96">
        <v>49</v>
      </c>
      <c r="B50" s="87" t="s">
        <v>44</v>
      </c>
      <c r="C50" s="88"/>
      <c r="D50" s="89" t="s">
        <v>10</v>
      </c>
      <c r="E50" s="87" t="s">
        <v>30</v>
      </c>
      <c r="G50" s="95" t="str">
        <f>LEFT(B50,1)&amp;MID(B50,4,1)</f>
        <v>中女</v>
      </c>
      <c r="H50" s="95" t="str">
        <f>IF(C50&lt;&gt;"","("&amp;LEFT(C50,1)&amp;")","")</f>
        <v/>
      </c>
      <c r="I50" s="95" t="str">
        <f>IF(LEN(D50)&gt;3,LEFT(D50,3),LEFT(D50,2))</f>
        <v>100</v>
      </c>
      <c r="J50" s="95" t="str">
        <f>LEFT(E50,1)</f>
        <v>自</v>
      </c>
      <c r="K50" s="95" t="str">
        <f>G50&amp;H50&amp;I50&amp;J50</f>
        <v>中女100自</v>
      </c>
      <c r="M50" s="97"/>
      <c r="N50" s="101"/>
      <c r="O50" s="98"/>
      <c r="P50" s="97"/>
      <c r="Q50" s="101"/>
      <c r="S50" s="95" t="str">
        <f>IF(N50&lt;&gt;"","("&amp;LEFT(N50,1)&amp;")","")</f>
        <v/>
      </c>
      <c r="T50" s="95" t="str">
        <f>IF(LEN(O50)&gt;3,LEFT(O50,3),LEFT(O50,2))</f>
        <v/>
      </c>
      <c r="U50" s="95" t="s">
        <v>117</v>
      </c>
      <c r="V50" s="95" t="str">
        <f>R50&amp;S50&amp;T50&amp;U50</f>
        <v>ﾒﾘﾚｰ</v>
      </c>
    </row>
    <row r="51" spans="1:22">
      <c r="A51" s="96">
        <v>50</v>
      </c>
      <c r="B51" s="87" t="s">
        <v>43</v>
      </c>
      <c r="C51" s="88"/>
      <c r="D51" s="89" t="s">
        <v>10</v>
      </c>
      <c r="E51" s="87" t="s">
        <v>30</v>
      </c>
      <c r="G51" s="95" t="str">
        <f>LEFT(B51,2)&amp;MID(B51,3,1)</f>
        <v>一般女</v>
      </c>
      <c r="H51" s="95" t="str">
        <f t="shared" si="0"/>
        <v/>
      </c>
      <c r="I51" s="95" t="str">
        <f t="shared" si="1"/>
        <v>100</v>
      </c>
      <c r="J51" s="95" t="str">
        <f t="shared" si="2"/>
        <v>自</v>
      </c>
      <c r="K51" s="95" t="str">
        <f t="shared" si="3"/>
        <v>一般女100自</v>
      </c>
      <c r="M51" s="97"/>
      <c r="N51" s="101"/>
      <c r="O51" s="98"/>
      <c r="P51" s="97"/>
      <c r="Q51" s="101"/>
      <c r="S51" s="95" t="str">
        <f t="shared" si="13"/>
        <v/>
      </c>
      <c r="T51" s="95" t="str">
        <f t="shared" si="5"/>
        <v/>
      </c>
      <c r="U51" s="95" t="s">
        <v>117</v>
      </c>
      <c r="V51" s="95" t="str">
        <f t="shared" si="6"/>
        <v>ﾒﾘﾚｰ</v>
      </c>
    </row>
    <row r="52" spans="1:22">
      <c r="A52" s="96">
        <v>51</v>
      </c>
      <c r="B52" s="87" t="s">
        <v>34</v>
      </c>
      <c r="C52" s="88"/>
      <c r="D52" s="89" t="s">
        <v>10</v>
      </c>
      <c r="E52" s="87" t="s">
        <v>30</v>
      </c>
      <c r="G52" s="95" t="str">
        <f>LEFT(B52,1)&amp;MID(B52,4,1)</f>
        <v>中男</v>
      </c>
      <c r="H52" s="95" t="str">
        <f>IF(C52&lt;&gt;"","("&amp;LEFT(C52,1)&amp;")","")</f>
        <v/>
      </c>
      <c r="I52" s="95" t="str">
        <f>IF(LEN(D52)&gt;3,LEFT(D52,3),LEFT(D52,2))</f>
        <v>100</v>
      </c>
      <c r="J52" s="95" t="str">
        <f>LEFT(E52,1)</f>
        <v>自</v>
      </c>
      <c r="K52" s="95" t="str">
        <f>G52&amp;H52&amp;I52&amp;J52</f>
        <v>中男100自</v>
      </c>
      <c r="M52" s="97"/>
      <c r="O52" s="98"/>
      <c r="P52" s="97"/>
      <c r="Q52" s="99"/>
      <c r="S52" s="95" t="str">
        <f>IF(N52&lt;&gt;"","("&amp;LEFT(N52,1)&amp;")","")</f>
        <v/>
      </c>
      <c r="T52" s="95" t="str">
        <f>IF(LEN(O52)&gt;3,LEFT(O52,3),LEFT(O52,2))</f>
        <v/>
      </c>
      <c r="U52" s="95" t="s">
        <v>117</v>
      </c>
      <c r="V52" s="95" t="str">
        <f>R52&amp;S52&amp;T52&amp;U52</f>
        <v>ﾒﾘﾚｰ</v>
      </c>
    </row>
    <row r="53" spans="1:22">
      <c r="A53" s="96">
        <v>52</v>
      </c>
      <c r="B53" s="87" t="s">
        <v>31</v>
      </c>
      <c r="C53" s="88"/>
      <c r="D53" s="89" t="s">
        <v>10</v>
      </c>
      <c r="E53" s="87" t="s">
        <v>30</v>
      </c>
      <c r="G53" s="95" t="str">
        <f>LEFT(B53,2)&amp;MID(B53,3,1)</f>
        <v>一般男</v>
      </c>
      <c r="H53" s="95" t="str">
        <f t="shared" si="0"/>
        <v/>
      </c>
      <c r="I53" s="95" t="str">
        <f t="shared" si="1"/>
        <v>100</v>
      </c>
      <c r="J53" s="95" t="str">
        <f t="shared" si="2"/>
        <v>自</v>
      </c>
      <c r="K53" s="95" t="str">
        <f t="shared" si="3"/>
        <v>一般男100自</v>
      </c>
      <c r="M53" s="97"/>
      <c r="N53" s="101"/>
      <c r="O53" s="98"/>
      <c r="P53" s="97"/>
      <c r="Q53" s="101"/>
      <c r="S53" s="95" t="str">
        <f t="shared" si="13"/>
        <v/>
      </c>
      <c r="T53" s="95" t="str">
        <f t="shared" si="5"/>
        <v/>
      </c>
      <c r="U53" s="95" t="s">
        <v>117</v>
      </c>
      <c r="V53" s="95" t="str">
        <f t="shared" si="6"/>
        <v>ﾒﾘﾚｰ</v>
      </c>
    </row>
    <row r="54" spans="1:22">
      <c r="A54" s="96">
        <v>53</v>
      </c>
      <c r="B54" s="87" t="s">
        <v>44</v>
      </c>
      <c r="D54" s="87" t="s">
        <v>10</v>
      </c>
      <c r="E54" s="87" t="s">
        <v>32</v>
      </c>
      <c r="G54" s="95" t="str">
        <f>LEFT(B54,1)&amp;MID(B54,4,1)</f>
        <v>中女</v>
      </c>
      <c r="H54" s="95" t="str">
        <f>IF(C54&lt;&gt;"","("&amp;LEFT(C54,1)&amp;")","")</f>
        <v/>
      </c>
      <c r="I54" s="95" t="str">
        <f>IF(LEN(D54)&gt;3,LEFT(D54,3),LEFT(D54,2))</f>
        <v>100</v>
      </c>
      <c r="J54" s="95" t="str">
        <f>LEFT(E54,1)</f>
        <v>平</v>
      </c>
      <c r="K54" s="95" t="str">
        <f>G54&amp;H54&amp;I54&amp;J54</f>
        <v>中女100平</v>
      </c>
    </row>
    <row r="55" spans="1:22">
      <c r="A55" s="96">
        <v>54</v>
      </c>
      <c r="B55" s="87" t="s">
        <v>43</v>
      </c>
      <c r="D55" s="87" t="s">
        <v>10</v>
      </c>
      <c r="E55" s="87" t="s">
        <v>32</v>
      </c>
      <c r="G55" s="95" t="str">
        <f>LEFT(B55,2)&amp;MID(B55,3,1)</f>
        <v>一般女</v>
      </c>
      <c r="H55" s="95" t="str">
        <f t="shared" si="0"/>
        <v/>
      </c>
      <c r="I55" s="95" t="str">
        <f t="shared" si="1"/>
        <v>100</v>
      </c>
      <c r="J55" s="95" t="str">
        <f t="shared" si="2"/>
        <v>平</v>
      </c>
      <c r="K55" s="95" t="str">
        <f t="shared" si="3"/>
        <v>一般女100平</v>
      </c>
      <c r="M55" s="97"/>
      <c r="O55" s="98"/>
      <c r="P55" s="97"/>
      <c r="Q55" s="99"/>
      <c r="S55" s="95" t="str">
        <f t="shared" si="13"/>
        <v/>
      </c>
      <c r="T55" s="95" t="str">
        <f t="shared" si="5"/>
        <v/>
      </c>
      <c r="U55" s="95" t="s">
        <v>117</v>
      </c>
      <c r="V55" s="95" t="str">
        <f t="shared" si="6"/>
        <v>ﾒﾘﾚｰ</v>
      </c>
    </row>
    <row r="56" spans="1:22">
      <c r="A56" s="96">
        <v>55</v>
      </c>
      <c r="B56" s="87" t="s">
        <v>34</v>
      </c>
      <c r="D56" s="87" t="s">
        <v>10</v>
      </c>
      <c r="E56" s="87" t="s">
        <v>32</v>
      </c>
      <c r="G56" s="95" t="str">
        <f>LEFT(B56,1)&amp;MID(B56,4,1)</f>
        <v>中男</v>
      </c>
      <c r="H56" s="95" t="str">
        <f>IF(C56&lt;&gt;"","("&amp;LEFT(C56,1)&amp;")","")</f>
        <v/>
      </c>
      <c r="I56" s="95" t="str">
        <f>IF(LEN(D56)&gt;3,LEFT(D56,3),LEFT(D56,2))</f>
        <v>100</v>
      </c>
      <c r="J56" s="95" t="str">
        <f>LEFT(E56,1)</f>
        <v>平</v>
      </c>
      <c r="K56" s="95" t="str">
        <f>G56&amp;H56&amp;I56&amp;J56</f>
        <v>中男100平</v>
      </c>
    </row>
    <row r="57" spans="1:22">
      <c r="A57" s="96">
        <v>56</v>
      </c>
      <c r="B57" s="87" t="s">
        <v>31</v>
      </c>
      <c r="D57" s="87" t="s">
        <v>10</v>
      </c>
      <c r="E57" s="87" t="s">
        <v>32</v>
      </c>
      <c r="G57" s="95" t="str">
        <f>LEFT(B57,2)&amp;MID(B57,3,1)</f>
        <v>一般男</v>
      </c>
      <c r="H57" s="95" t="str">
        <f t="shared" si="0"/>
        <v/>
      </c>
      <c r="I57" s="95" t="str">
        <f t="shared" si="1"/>
        <v>100</v>
      </c>
      <c r="J57" s="95" t="str">
        <f t="shared" si="2"/>
        <v>平</v>
      </c>
      <c r="K57" s="95" t="str">
        <f t="shared" si="3"/>
        <v>一般男100平</v>
      </c>
    </row>
    <row r="58" spans="1:22">
      <c r="A58" s="96">
        <v>57</v>
      </c>
      <c r="B58" s="87" t="s">
        <v>44</v>
      </c>
      <c r="D58" s="87" t="s">
        <v>37</v>
      </c>
      <c r="E58" s="87" t="s">
        <v>38</v>
      </c>
      <c r="G58" s="95" t="str">
        <f>LEFT(B58,1)&amp;MID(B58,4,1)</f>
        <v>中女</v>
      </c>
      <c r="H58" s="95" t="str">
        <f>IF(C58&lt;&gt;"","("&amp;LEFT(C58,1)&amp;")","")</f>
        <v/>
      </c>
      <c r="I58" s="95" t="str">
        <f>IF(LEN(D58)&gt;3,LEFT(D58,3),LEFT(D58,2))</f>
        <v>50</v>
      </c>
      <c r="J58" s="95" t="str">
        <f>LEFT(E58,1)</f>
        <v>バ</v>
      </c>
      <c r="K58" s="95" t="str">
        <f>G58&amp;H58&amp;I58&amp;J58</f>
        <v>中女50バ</v>
      </c>
    </row>
    <row r="59" spans="1:22">
      <c r="A59" s="96">
        <v>58</v>
      </c>
      <c r="B59" s="87" t="s">
        <v>36</v>
      </c>
      <c r="D59" s="87" t="s">
        <v>37</v>
      </c>
      <c r="E59" s="87" t="s">
        <v>38</v>
      </c>
      <c r="G59" s="95" t="str">
        <f>LEFT(B59,2)&amp;MID(B59,6,1)</f>
        <v>50女</v>
      </c>
      <c r="H59" s="95" t="str">
        <f t="shared" si="0"/>
        <v/>
      </c>
      <c r="I59" s="95" t="str">
        <f t="shared" si="1"/>
        <v>50</v>
      </c>
      <c r="J59" s="95" t="str">
        <f t="shared" si="2"/>
        <v>バ</v>
      </c>
      <c r="K59" s="95" t="str">
        <f t="shared" si="3"/>
        <v>50女50バ</v>
      </c>
    </row>
    <row r="60" spans="1:22">
      <c r="A60" s="96">
        <v>59</v>
      </c>
      <c r="B60" s="87" t="s">
        <v>39</v>
      </c>
      <c r="D60" s="87" t="s">
        <v>37</v>
      </c>
      <c r="E60" s="87" t="s">
        <v>38</v>
      </c>
      <c r="G60" s="95" t="str">
        <f t="shared" ref="G60:G61" si="15">LEFT(B60,2)&amp;MID(B60,6,1)</f>
        <v>40女</v>
      </c>
      <c r="H60" s="95" t="str">
        <f t="shared" si="0"/>
        <v/>
      </c>
      <c r="I60" s="95" t="str">
        <f t="shared" si="1"/>
        <v>50</v>
      </c>
      <c r="J60" s="95" t="str">
        <f t="shared" si="2"/>
        <v>バ</v>
      </c>
      <c r="K60" s="95" t="str">
        <f t="shared" si="3"/>
        <v>40女50バ</v>
      </c>
    </row>
    <row r="61" spans="1:22">
      <c r="A61" s="96">
        <v>60</v>
      </c>
      <c r="B61" s="87" t="s">
        <v>41</v>
      </c>
      <c r="D61" s="87" t="s">
        <v>37</v>
      </c>
      <c r="E61" s="87" t="s">
        <v>38</v>
      </c>
      <c r="G61" s="95" t="str">
        <f t="shared" si="15"/>
        <v>30女</v>
      </c>
      <c r="H61" s="95" t="str">
        <f t="shared" si="0"/>
        <v/>
      </c>
      <c r="I61" s="95" t="str">
        <f t="shared" si="1"/>
        <v>50</v>
      </c>
      <c r="J61" s="95" t="str">
        <f t="shared" si="2"/>
        <v>バ</v>
      </c>
      <c r="K61" s="95" t="str">
        <f t="shared" si="3"/>
        <v>30女50バ</v>
      </c>
    </row>
    <row r="62" spans="1:22">
      <c r="A62" s="96">
        <v>61</v>
      </c>
      <c r="B62" s="87" t="s">
        <v>43</v>
      </c>
      <c r="D62" s="87" t="s">
        <v>37</v>
      </c>
      <c r="E62" s="87" t="s">
        <v>38</v>
      </c>
      <c r="G62" s="95" t="str">
        <f>LEFT(B62,2)&amp;MID(B62,3,1)</f>
        <v>一般女</v>
      </c>
      <c r="H62" s="95" t="str">
        <f t="shared" si="0"/>
        <v/>
      </c>
      <c r="I62" s="95" t="str">
        <f t="shared" si="1"/>
        <v>50</v>
      </c>
      <c r="J62" s="95" t="str">
        <f t="shared" si="2"/>
        <v>バ</v>
      </c>
      <c r="K62" s="95" t="str">
        <f t="shared" si="3"/>
        <v>一般女50バ</v>
      </c>
    </row>
    <row r="63" spans="1:22" ht="15">
      <c r="A63" s="96">
        <v>62</v>
      </c>
      <c r="B63" s="87" t="s">
        <v>34</v>
      </c>
      <c r="C63" s="100"/>
      <c r="D63" s="87" t="s">
        <v>37</v>
      </c>
      <c r="E63" s="87" t="s">
        <v>38</v>
      </c>
      <c r="F63" s="99"/>
      <c r="G63" s="95" t="str">
        <f>LEFT(B63,1)&amp;MID(B63,4,1)</f>
        <v>中男</v>
      </c>
      <c r="H63" s="95" t="str">
        <f>IF(C63&lt;&gt;"","("&amp;LEFT(C63,1)&amp;")","")</f>
        <v/>
      </c>
      <c r="I63" s="95" t="str">
        <f>IF(LEN(D63)&gt;3,LEFT(D63,3),LEFT(D63,2))</f>
        <v>50</v>
      </c>
      <c r="J63" s="95" t="str">
        <f>LEFT(E63,1)</f>
        <v>バ</v>
      </c>
      <c r="K63" s="95" t="str">
        <f>G63&amp;H63&amp;I63&amp;J63</f>
        <v>中男50バ</v>
      </c>
    </row>
    <row r="64" spans="1:22">
      <c r="A64" s="96">
        <v>63</v>
      </c>
      <c r="B64" s="87" t="s">
        <v>45</v>
      </c>
      <c r="D64" s="87" t="s">
        <v>37</v>
      </c>
      <c r="E64" s="87" t="s">
        <v>38</v>
      </c>
      <c r="G64" s="95" t="str">
        <f>LEFT(B64,2)&amp;MID(B64,6,1)</f>
        <v>50男</v>
      </c>
      <c r="H64" s="95" t="str">
        <f t="shared" si="0"/>
        <v/>
      </c>
      <c r="I64" s="95" t="str">
        <f t="shared" si="1"/>
        <v>50</v>
      </c>
      <c r="J64" s="95" t="str">
        <f t="shared" si="2"/>
        <v>バ</v>
      </c>
      <c r="K64" s="95" t="str">
        <f t="shared" si="3"/>
        <v>50男50バ</v>
      </c>
    </row>
    <row r="65" spans="1:11" ht="15">
      <c r="A65" s="96">
        <v>64</v>
      </c>
      <c r="B65" s="87" t="s">
        <v>46</v>
      </c>
      <c r="C65" s="100"/>
      <c r="D65" s="87" t="s">
        <v>37</v>
      </c>
      <c r="E65" s="87" t="s">
        <v>38</v>
      </c>
      <c r="F65" s="99"/>
      <c r="G65" s="95" t="str">
        <f t="shared" ref="G65:G66" si="16">LEFT(B65,2)&amp;MID(B65,6,1)</f>
        <v>40男</v>
      </c>
      <c r="H65" s="95" t="str">
        <f t="shared" si="0"/>
        <v/>
      </c>
      <c r="I65" s="95" t="str">
        <f t="shared" si="1"/>
        <v>50</v>
      </c>
      <c r="J65" s="95" t="str">
        <f t="shared" si="2"/>
        <v>バ</v>
      </c>
      <c r="K65" s="95" t="str">
        <f t="shared" si="3"/>
        <v>40男50バ</v>
      </c>
    </row>
    <row r="66" spans="1:11" ht="15">
      <c r="A66" s="96">
        <v>65</v>
      </c>
      <c r="B66" s="87" t="s">
        <v>47</v>
      </c>
      <c r="C66" s="100"/>
      <c r="D66" s="87" t="s">
        <v>37</v>
      </c>
      <c r="E66" s="87" t="s">
        <v>38</v>
      </c>
      <c r="F66" s="99"/>
      <c r="G66" s="95" t="str">
        <f t="shared" si="16"/>
        <v>30男</v>
      </c>
      <c r="H66" s="95" t="str">
        <f t="shared" si="0"/>
        <v/>
      </c>
      <c r="I66" s="95" t="str">
        <f t="shared" si="1"/>
        <v>50</v>
      </c>
      <c r="J66" s="95" t="str">
        <f t="shared" si="2"/>
        <v>バ</v>
      </c>
      <c r="K66" s="95" t="str">
        <f t="shared" si="3"/>
        <v>30男50バ</v>
      </c>
    </row>
    <row r="67" spans="1:11" ht="15">
      <c r="A67" s="96">
        <v>66</v>
      </c>
      <c r="B67" s="87" t="s">
        <v>31</v>
      </c>
      <c r="C67" s="100"/>
      <c r="D67" s="87" t="s">
        <v>37</v>
      </c>
      <c r="E67" s="87" t="s">
        <v>38</v>
      </c>
      <c r="F67" s="99"/>
      <c r="G67" s="95" t="str">
        <f>LEFT(B67,2)&amp;MID(B67,3,1)</f>
        <v>一般男</v>
      </c>
      <c r="H67" s="95" t="str">
        <f t="shared" ref="H67:H111" si="17">IF(C67&lt;&gt;"","("&amp;LEFT(C67,1)&amp;")","")</f>
        <v/>
      </c>
      <c r="I67" s="95" t="str">
        <f t="shared" ref="I67:I111" si="18">IF(LEN(D67)&gt;3,LEFT(D67,3),LEFT(D67,2))</f>
        <v>50</v>
      </c>
      <c r="J67" s="95" t="str">
        <f t="shared" ref="J67:J111" si="19">LEFT(E67,1)</f>
        <v>バ</v>
      </c>
      <c r="K67" s="95" t="str">
        <f t="shared" ref="K67:K111" si="20">G67&amp;H67&amp;I67&amp;J67</f>
        <v>一般男50バ</v>
      </c>
    </row>
    <row r="68" spans="1:11" ht="15">
      <c r="A68" s="96">
        <v>67</v>
      </c>
      <c r="B68" s="87" t="s">
        <v>44</v>
      </c>
      <c r="C68" s="100"/>
      <c r="D68" s="87" t="s">
        <v>37</v>
      </c>
      <c r="E68" s="87" t="s">
        <v>48</v>
      </c>
      <c r="F68" s="101"/>
      <c r="G68" s="95" t="str">
        <f>LEFT(B68,1)&amp;MID(B68,4,1)</f>
        <v>中女</v>
      </c>
      <c r="H68" s="95" t="str">
        <f>IF(C68&lt;&gt;"","("&amp;LEFT(C68,1)&amp;")","")</f>
        <v/>
      </c>
      <c r="I68" s="95" t="str">
        <f>IF(LEN(D68)&gt;3,LEFT(D68,3),LEFT(D68,2))</f>
        <v>50</v>
      </c>
      <c r="J68" s="95" t="str">
        <f>LEFT(E68,1)</f>
        <v>背</v>
      </c>
      <c r="K68" s="95" t="str">
        <f>G68&amp;H68&amp;I68&amp;J68</f>
        <v>中女50背</v>
      </c>
    </row>
    <row r="69" spans="1:11">
      <c r="A69" s="96">
        <v>68</v>
      </c>
      <c r="B69" s="87" t="s">
        <v>36</v>
      </c>
      <c r="D69" s="87" t="s">
        <v>37</v>
      </c>
      <c r="E69" s="87" t="s">
        <v>48</v>
      </c>
      <c r="G69" s="95" t="str">
        <f>LEFT(B69,2)&amp;MID(B69,6,1)</f>
        <v>50女</v>
      </c>
      <c r="H69" s="95" t="str">
        <f t="shared" si="17"/>
        <v/>
      </c>
      <c r="I69" s="95" t="str">
        <f t="shared" si="18"/>
        <v>50</v>
      </c>
      <c r="J69" s="95" t="str">
        <f t="shared" si="19"/>
        <v>背</v>
      </c>
      <c r="K69" s="95" t="str">
        <f t="shared" si="20"/>
        <v>50女50背</v>
      </c>
    </row>
    <row r="70" spans="1:11">
      <c r="A70" s="96">
        <v>69</v>
      </c>
      <c r="B70" s="87" t="s">
        <v>39</v>
      </c>
      <c r="D70" s="87" t="s">
        <v>37</v>
      </c>
      <c r="E70" s="87" t="s">
        <v>48</v>
      </c>
      <c r="G70" s="95" t="str">
        <f t="shared" ref="G70:G71" si="21">LEFT(B70,2)&amp;MID(B70,6,1)</f>
        <v>40女</v>
      </c>
      <c r="H70" s="95" t="str">
        <f t="shared" si="17"/>
        <v/>
      </c>
      <c r="I70" s="95" t="str">
        <f t="shared" si="18"/>
        <v>50</v>
      </c>
      <c r="J70" s="95" t="str">
        <f t="shared" si="19"/>
        <v>背</v>
      </c>
      <c r="K70" s="95" t="str">
        <f t="shared" si="20"/>
        <v>40女50背</v>
      </c>
    </row>
    <row r="71" spans="1:11" ht="15">
      <c r="A71" s="96">
        <v>70</v>
      </c>
      <c r="B71" s="87" t="s">
        <v>41</v>
      </c>
      <c r="C71" s="100"/>
      <c r="D71" s="87" t="s">
        <v>37</v>
      </c>
      <c r="E71" s="87" t="s">
        <v>48</v>
      </c>
      <c r="F71" s="99"/>
      <c r="G71" s="95" t="str">
        <f t="shared" si="21"/>
        <v>30女</v>
      </c>
      <c r="H71" s="95" t="str">
        <f t="shared" si="17"/>
        <v/>
      </c>
      <c r="I71" s="95" t="str">
        <f t="shared" si="18"/>
        <v>50</v>
      </c>
      <c r="J71" s="95" t="str">
        <f t="shared" si="19"/>
        <v>背</v>
      </c>
      <c r="K71" s="95" t="str">
        <f t="shared" si="20"/>
        <v>30女50背</v>
      </c>
    </row>
    <row r="72" spans="1:11" ht="15">
      <c r="A72" s="96">
        <v>71</v>
      </c>
      <c r="B72" s="87" t="s">
        <v>43</v>
      </c>
      <c r="C72" s="100"/>
      <c r="D72" s="87" t="s">
        <v>37</v>
      </c>
      <c r="E72" s="87" t="s">
        <v>48</v>
      </c>
      <c r="F72" s="99"/>
      <c r="G72" s="95" t="str">
        <f>LEFT(B72,2)&amp;MID(B72,3,1)</f>
        <v>一般女</v>
      </c>
      <c r="H72" s="95" t="str">
        <f t="shared" si="17"/>
        <v/>
      </c>
      <c r="I72" s="95" t="str">
        <f t="shared" si="18"/>
        <v>50</v>
      </c>
      <c r="J72" s="95" t="str">
        <f t="shared" si="19"/>
        <v>背</v>
      </c>
      <c r="K72" s="95" t="str">
        <f t="shared" si="20"/>
        <v>一般女50背</v>
      </c>
    </row>
    <row r="73" spans="1:11">
      <c r="A73" s="96">
        <v>72</v>
      </c>
      <c r="B73" s="87" t="s">
        <v>34</v>
      </c>
      <c r="D73" s="87" t="s">
        <v>37</v>
      </c>
      <c r="E73" s="87" t="s">
        <v>48</v>
      </c>
      <c r="G73" s="95" t="str">
        <f>LEFT(B73,1)&amp;MID(B73,4,1)</f>
        <v>中男</v>
      </c>
      <c r="H73" s="95" t="str">
        <f>IF(C73&lt;&gt;"","("&amp;LEFT(C73,1)&amp;")","")</f>
        <v/>
      </c>
      <c r="I73" s="95" t="str">
        <f>IF(LEN(D73)&gt;3,LEFT(D73,3),LEFT(D73,2))</f>
        <v>50</v>
      </c>
      <c r="J73" s="95" t="str">
        <f>LEFT(E73,1)</f>
        <v>背</v>
      </c>
      <c r="K73" s="95" t="str">
        <f>G73&amp;H73&amp;I73&amp;J73</f>
        <v>中男50背</v>
      </c>
    </row>
    <row r="74" spans="1:11" ht="15">
      <c r="A74" s="96">
        <v>73</v>
      </c>
      <c r="B74" s="87" t="s">
        <v>45</v>
      </c>
      <c r="C74" s="100"/>
      <c r="D74" s="87" t="s">
        <v>37</v>
      </c>
      <c r="E74" s="87" t="s">
        <v>48</v>
      </c>
      <c r="F74" s="101"/>
      <c r="G74" s="95" t="str">
        <f>LEFT(B74,2)&amp;MID(B74,6,1)</f>
        <v>50男</v>
      </c>
      <c r="H74" s="95" t="str">
        <f t="shared" si="17"/>
        <v/>
      </c>
      <c r="I74" s="95" t="str">
        <f t="shared" si="18"/>
        <v>50</v>
      </c>
      <c r="J74" s="95" t="str">
        <f t="shared" si="19"/>
        <v>背</v>
      </c>
      <c r="K74" s="95" t="str">
        <f t="shared" si="20"/>
        <v>50男50背</v>
      </c>
    </row>
    <row r="75" spans="1:11">
      <c r="A75" s="96">
        <v>74</v>
      </c>
      <c r="B75" s="87" t="s">
        <v>46</v>
      </c>
      <c r="D75" s="87" t="s">
        <v>37</v>
      </c>
      <c r="E75" s="87" t="s">
        <v>48</v>
      </c>
      <c r="G75" s="95" t="str">
        <f t="shared" ref="G75:G76" si="22">LEFT(B75,2)&amp;MID(B75,6,1)</f>
        <v>40男</v>
      </c>
      <c r="H75" s="95" t="str">
        <f t="shared" si="17"/>
        <v/>
      </c>
      <c r="I75" s="95" t="str">
        <f t="shared" si="18"/>
        <v>50</v>
      </c>
      <c r="J75" s="95" t="str">
        <f t="shared" si="19"/>
        <v>背</v>
      </c>
      <c r="K75" s="95" t="str">
        <f t="shared" si="20"/>
        <v>40男50背</v>
      </c>
    </row>
    <row r="76" spans="1:11">
      <c r="A76" s="96">
        <v>75</v>
      </c>
      <c r="B76" s="87" t="s">
        <v>47</v>
      </c>
      <c r="D76" s="87" t="s">
        <v>37</v>
      </c>
      <c r="E76" s="87" t="s">
        <v>48</v>
      </c>
      <c r="G76" s="95" t="str">
        <f t="shared" si="22"/>
        <v>30男</v>
      </c>
      <c r="H76" s="95" t="str">
        <f t="shared" si="17"/>
        <v/>
      </c>
      <c r="I76" s="95" t="str">
        <f t="shared" si="18"/>
        <v>50</v>
      </c>
      <c r="J76" s="95" t="str">
        <f t="shared" si="19"/>
        <v>背</v>
      </c>
      <c r="K76" s="95" t="str">
        <f t="shared" si="20"/>
        <v>30男50背</v>
      </c>
    </row>
    <row r="77" spans="1:11">
      <c r="A77" s="96">
        <v>76</v>
      </c>
      <c r="B77" s="87" t="s">
        <v>31</v>
      </c>
      <c r="D77" s="87" t="s">
        <v>37</v>
      </c>
      <c r="E77" s="87" t="s">
        <v>48</v>
      </c>
      <c r="G77" s="95" t="str">
        <f>LEFT(B77,2)&amp;MID(B77,3,1)</f>
        <v>一般男</v>
      </c>
      <c r="H77" s="95" t="str">
        <f t="shared" si="17"/>
        <v/>
      </c>
      <c r="I77" s="95" t="str">
        <f t="shared" si="18"/>
        <v>50</v>
      </c>
      <c r="J77" s="95" t="str">
        <f t="shared" si="19"/>
        <v>背</v>
      </c>
      <c r="K77" s="95" t="str">
        <f t="shared" si="20"/>
        <v>一般男50背</v>
      </c>
    </row>
    <row r="78" spans="1:11">
      <c r="A78" s="96">
        <v>77</v>
      </c>
      <c r="B78" s="87" t="s">
        <v>44</v>
      </c>
      <c r="D78" s="87" t="s">
        <v>37</v>
      </c>
      <c r="E78" s="87" t="s">
        <v>30</v>
      </c>
      <c r="G78" s="95" t="str">
        <f>LEFT(B78,1)&amp;MID(B78,4,1)</f>
        <v>中女</v>
      </c>
      <c r="H78" s="95" t="str">
        <f>IF(C78&lt;&gt;"","("&amp;LEFT(C78,1)&amp;")","")</f>
        <v/>
      </c>
      <c r="I78" s="95" t="str">
        <f>IF(LEN(D78)&gt;3,LEFT(D78,3),LEFT(D78,2))</f>
        <v>50</v>
      </c>
      <c r="J78" s="95" t="str">
        <f>LEFT(E78,1)</f>
        <v>自</v>
      </c>
      <c r="K78" s="95" t="str">
        <f>G78&amp;H78&amp;I78&amp;J78</f>
        <v>中女50自</v>
      </c>
    </row>
    <row r="79" spans="1:11">
      <c r="A79" s="96">
        <v>78</v>
      </c>
      <c r="B79" s="87" t="s">
        <v>40</v>
      </c>
      <c r="D79" s="87" t="s">
        <v>37</v>
      </c>
      <c r="E79" s="87" t="s">
        <v>30</v>
      </c>
      <c r="G79" s="95" t="str">
        <f>LEFT(B79,2)&amp;MID(B79,6,1)</f>
        <v>60女</v>
      </c>
      <c r="H79" s="95" t="str">
        <f t="shared" si="17"/>
        <v/>
      </c>
      <c r="I79" s="95" t="str">
        <f t="shared" si="18"/>
        <v>50</v>
      </c>
      <c r="J79" s="95" t="str">
        <f t="shared" si="19"/>
        <v>自</v>
      </c>
      <c r="K79" s="95" t="str">
        <f t="shared" si="20"/>
        <v>60女50自</v>
      </c>
    </row>
    <row r="80" spans="1:11">
      <c r="A80" s="96">
        <v>79</v>
      </c>
      <c r="B80" s="87" t="s">
        <v>36</v>
      </c>
      <c r="D80" s="87" t="s">
        <v>37</v>
      </c>
      <c r="E80" s="87" t="s">
        <v>30</v>
      </c>
      <c r="G80" s="95" t="str">
        <f t="shared" ref="G80:G82" si="23">LEFT(B80,2)&amp;MID(B80,6,1)</f>
        <v>50女</v>
      </c>
      <c r="H80" s="95" t="str">
        <f t="shared" si="17"/>
        <v/>
      </c>
      <c r="I80" s="95" t="str">
        <f t="shared" si="18"/>
        <v>50</v>
      </c>
      <c r="J80" s="95" t="str">
        <f t="shared" si="19"/>
        <v>自</v>
      </c>
      <c r="K80" s="95" t="str">
        <f t="shared" si="20"/>
        <v>50女50自</v>
      </c>
    </row>
    <row r="81" spans="1:11">
      <c r="A81" s="96">
        <v>80</v>
      </c>
      <c r="B81" s="87" t="s">
        <v>39</v>
      </c>
      <c r="D81" s="87" t="s">
        <v>37</v>
      </c>
      <c r="E81" s="87" t="s">
        <v>30</v>
      </c>
      <c r="G81" s="95" t="str">
        <f t="shared" si="23"/>
        <v>40女</v>
      </c>
      <c r="H81" s="95" t="str">
        <f t="shared" si="17"/>
        <v/>
      </c>
      <c r="I81" s="95" t="str">
        <f t="shared" si="18"/>
        <v>50</v>
      </c>
      <c r="J81" s="95" t="str">
        <f t="shared" si="19"/>
        <v>自</v>
      </c>
      <c r="K81" s="95" t="str">
        <f t="shared" si="20"/>
        <v>40女50自</v>
      </c>
    </row>
    <row r="82" spans="1:11">
      <c r="A82" s="96">
        <v>81</v>
      </c>
      <c r="B82" s="87" t="s">
        <v>41</v>
      </c>
      <c r="D82" s="87" t="s">
        <v>37</v>
      </c>
      <c r="E82" s="87" t="s">
        <v>30</v>
      </c>
      <c r="G82" s="95" t="str">
        <f t="shared" si="23"/>
        <v>30女</v>
      </c>
      <c r="H82" s="95" t="str">
        <f t="shared" si="17"/>
        <v/>
      </c>
      <c r="I82" s="95" t="str">
        <f t="shared" si="18"/>
        <v>50</v>
      </c>
      <c r="J82" s="95" t="str">
        <f t="shared" si="19"/>
        <v>自</v>
      </c>
      <c r="K82" s="95" t="str">
        <f t="shared" si="20"/>
        <v>30女50自</v>
      </c>
    </row>
    <row r="83" spans="1:11">
      <c r="A83" s="96">
        <v>82</v>
      </c>
      <c r="B83" s="87" t="s">
        <v>43</v>
      </c>
      <c r="D83" s="87" t="s">
        <v>37</v>
      </c>
      <c r="E83" s="87" t="s">
        <v>30</v>
      </c>
      <c r="G83" s="95" t="str">
        <f>LEFT(B83,2)&amp;MID(B83,3,1)</f>
        <v>一般女</v>
      </c>
      <c r="H83" s="95" t="str">
        <f t="shared" si="17"/>
        <v/>
      </c>
      <c r="I83" s="95" t="str">
        <f t="shared" si="18"/>
        <v>50</v>
      </c>
      <c r="J83" s="95" t="str">
        <f t="shared" si="19"/>
        <v>自</v>
      </c>
      <c r="K83" s="95" t="str">
        <f t="shared" si="20"/>
        <v>一般女50自</v>
      </c>
    </row>
    <row r="84" spans="1:11">
      <c r="A84" s="96">
        <v>83</v>
      </c>
      <c r="B84" s="87" t="s">
        <v>34</v>
      </c>
      <c r="D84" s="87" t="s">
        <v>37</v>
      </c>
      <c r="E84" s="87" t="s">
        <v>30</v>
      </c>
      <c r="G84" s="95" t="str">
        <f>LEFT(B84,1)&amp;MID(B84,4,1)</f>
        <v>中男</v>
      </c>
      <c r="H84" s="95" t="str">
        <f>IF(C84&lt;&gt;"","("&amp;LEFT(C84,1)&amp;")","")</f>
        <v/>
      </c>
      <c r="I84" s="95" t="str">
        <f>IF(LEN(D84)&gt;3,LEFT(D84,3),LEFT(D84,2))</f>
        <v>50</v>
      </c>
      <c r="J84" s="95" t="str">
        <f>LEFT(E84,1)</f>
        <v>自</v>
      </c>
      <c r="K84" s="95" t="str">
        <f>G84&amp;H84&amp;I84&amp;J84</f>
        <v>中男50自</v>
      </c>
    </row>
    <row r="85" spans="1:11">
      <c r="A85" s="96">
        <v>84</v>
      </c>
      <c r="B85" s="87" t="s">
        <v>42</v>
      </c>
      <c r="D85" s="87" t="s">
        <v>37</v>
      </c>
      <c r="E85" s="87" t="s">
        <v>30</v>
      </c>
      <c r="G85" s="95" t="str">
        <f>LEFT(B85,2)&amp;MID(B85,6,1)</f>
        <v>60男</v>
      </c>
      <c r="H85" s="95" t="str">
        <f t="shared" si="17"/>
        <v/>
      </c>
      <c r="I85" s="95" t="str">
        <f t="shared" si="18"/>
        <v>50</v>
      </c>
      <c r="J85" s="95" t="str">
        <f t="shared" si="19"/>
        <v>自</v>
      </c>
      <c r="K85" s="95" t="str">
        <f t="shared" si="20"/>
        <v>60男50自</v>
      </c>
    </row>
    <row r="86" spans="1:11">
      <c r="A86" s="96">
        <v>85</v>
      </c>
      <c r="B86" s="87" t="s">
        <v>45</v>
      </c>
      <c r="D86" s="87" t="s">
        <v>37</v>
      </c>
      <c r="E86" s="87" t="s">
        <v>30</v>
      </c>
      <c r="G86" s="95" t="str">
        <f t="shared" ref="G86:G88" si="24">LEFT(B86,2)&amp;MID(B86,6,1)</f>
        <v>50男</v>
      </c>
      <c r="H86" s="95" t="str">
        <f t="shared" si="17"/>
        <v/>
      </c>
      <c r="I86" s="95" t="str">
        <f t="shared" si="18"/>
        <v>50</v>
      </c>
      <c r="J86" s="95" t="str">
        <f t="shared" si="19"/>
        <v>自</v>
      </c>
      <c r="K86" s="95" t="str">
        <f t="shared" si="20"/>
        <v>50男50自</v>
      </c>
    </row>
    <row r="87" spans="1:11">
      <c r="A87" s="96">
        <v>86</v>
      </c>
      <c r="B87" s="87" t="s">
        <v>46</v>
      </c>
      <c r="D87" s="87" t="s">
        <v>37</v>
      </c>
      <c r="E87" s="87" t="s">
        <v>30</v>
      </c>
      <c r="G87" s="95" t="str">
        <f t="shared" si="24"/>
        <v>40男</v>
      </c>
      <c r="H87" s="95" t="str">
        <f t="shared" si="17"/>
        <v/>
      </c>
      <c r="I87" s="95" t="str">
        <f t="shared" si="18"/>
        <v>50</v>
      </c>
      <c r="J87" s="95" t="str">
        <f t="shared" si="19"/>
        <v>自</v>
      </c>
      <c r="K87" s="95" t="str">
        <f t="shared" si="20"/>
        <v>40男50自</v>
      </c>
    </row>
    <row r="88" spans="1:11">
      <c r="A88" s="96">
        <v>87</v>
      </c>
      <c r="B88" s="87" t="s">
        <v>47</v>
      </c>
      <c r="D88" s="87" t="s">
        <v>37</v>
      </c>
      <c r="E88" s="87" t="s">
        <v>30</v>
      </c>
      <c r="G88" s="95" t="str">
        <f t="shared" si="24"/>
        <v>30男</v>
      </c>
      <c r="H88" s="95" t="str">
        <f t="shared" si="17"/>
        <v/>
      </c>
      <c r="I88" s="95" t="str">
        <f t="shared" si="18"/>
        <v>50</v>
      </c>
      <c r="J88" s="95" t="str">
        <f t="shared" si="19"/>
        <v>自</v>
      </c>
      <c r="K88" s="95" t="str">
        <f t="shared" si="20"/>
        <v>30男50自</v>
      </c>
    </row>
    <row r="89" spans="1:11">
      <c r="A89" s="96">
        <v>88</v>
      </c>
      <c r="B89" s="87" t="s">
        <v>31</v>
      </c>
      <c r="D89" s="87" t="s">
        <v>37</v>
      </c>
      <c r="E89" s="87" t="s">
        <v>30</v>
      </c>
      <c r="G89" s="95" t="str">
        <f>LEFT(B89,2)&amp;MID(B89,3,1)</f>
        <v>一般男</v>
      </c>
      <c r="H89" s="95" t="str">
        <f t="shared" si="17"/>
        <v/>
      </c>
      <c r="I89" s="95" t="str">
        <f t="shared" si="18"/>
        <v>50</v>
      </c>
      <c r="J89" s="95" t="str">
        <f t="shared" si="19"/>
        <v>自</v>
      </c>
      <c r="K89" s="95" t="str">
        <f t="shared" si="20"/>
        <v>一般男50自</v>
      </c>
    </row>
    <row r="90" spans="1:11">
      <c r="A90" s="96">
        <v>89</v>
      </c>
      <c r="B90" s="87" t="s">
        <v>44</v>
      </c>
      <c r="D90" s="87" t="s">
        <v>37</v>
      </c>
      <c r="E90" s="87" t="s">
        <v>32</v>
      </c>
      <c r="G90" s="95" t="str">
        <f>LEFT(B90,1)&amp;MID(B90,4,1)</f>
        <v>中女</v>
      </c>
      <c r="H90" s="95" t="str">
        <f>IF(C90&lt;&gt;"","("&amp;LEFT(C90,1)&amp;")","")</f>
        <v/>
      </c>
      <c r="I90" s="95" t="str">
        <f>IF(LEN(D90)&gt;3,LEFT(D90,3),LEFT(D90,2))</f>
        <v>50</v>
      </c>
      <c r="J90" s="95" t="str">
        <f>LEFT(E90,1)</f>
        <v>平</v>
      </c>
      <c r="K90" s="95" t="str">
        <f>G90&amp;H90&amp;I90&amp;J90</f>
        <v>中女50平</v>
      </c>
    </row>
    <row r="91" spans="1:11">
      <c r="A91" s="96">
        <v>90</v>
      </c>
      <c r="B91" s="87" t="s">
        <v>40</v>
      </c>
      <c r="D91" s="87" t="s">
        <v>37</v>
      </c>
      <c r="E91" s="87" t="s">
        <v>32</v>
      </c>
      <c r="G91" s="95" t="str">
        <f>LEFT(B91,2)&amp;MID(B91,6,1)</f>
        <v>60女</v>
      </c>
      <c r="H91" s="95" t="str">
        <f t="shared" si="17"/>
        <v/>
      </c>
      <c r="I91" s="95" t="str">
        <f t="shared" si="18"/>
        <v>50</v>
      </c>
      <c r="J91" s="95" t="str">
        <f t="shared" si="19"/>
        <v>平</v>
      </c>
      <c r="K91" s="95" t="str">
        <f t="shared" si="20"/>
        <v>60女50平</v>
      </c>
    </row>
    <row r="92" spans="1:11">
      <c r="A92" s="96">
        <v>91</v>
      </c>
      <c r="B92" s="87" t="s">
        <v>36</v>
      </c>
      <c r="D92" s="87" t="s">
        <v>37</v>
      </c>
      <c r="E92" s="87" t="s">
        <v>32</v>
      </c>
      <c r="G92" s="95" t="str">
        <f t="shared" ref="G92:G94" si="25">LEFT(B92,2)&amp;MID(B92,6,1)</f>
        <v>50女</v>
      </c>
      <c r="H92" s="95" t="str">
        <f t="shared" si="17"/>
        <v/>
      </c>
      <c r="I92" s="95" t="str">
        <f t="shared" si="18"/>
        <v>50</v>
      </c>
      <c r="J92" s="95" t="str">
        <f t="shared" si="19"/>
        <v>平</v>
      </c>
      <c r="K92" s="95" t="str">
        <f t="shared" si="20"/>
        <v>50女50平</v>
      </c>
    </row>
    <row r="93" spans="1:11">
      <c r="A93" s="96">
        <v>92</v>
      </c>
      <c r="B93" s="87" t="s">
        <v>39</v>
      </c>
      <c r="D93" s="87" t="s">
        <v>37</v>
      </c>
      <c r="E93" s="87" t="s">
        <v>32</v>
      </c>
      <c r="G93" s="95" t="str">
        <f t="shared" si="25"/>
        <v>40女</v>
      </c>
      <c r="H93" s="95" t="str">
        <f t="shared" si="17"/>
        <v/>
      </c>
      <c r="I93" s="95" t="str">
        <f t="shared" si="18"/>
        <v>50</v>
      </c>
      <c r="J93" s="95" t="str">
        <f t="shared" si="19"/>
        <v>平</v>
      </c>
      <c r="K93" s="95" t="str">
        <f t="shared" si="20"/>
        <v>40女50平</v>
      </c>
    </row>
    <row r="94" spans="1:11">
      <c r="A94" s="96">
        <v>93</v>
      </c>
      <c r="B94" s="87" t="s">
        <v>41</v>
      </c>
      <c r="D94" s="87" t="s">
        <v>37</v>
      </c>
      <c r="E94" s="87" t="s">
        <v>32</v>
      </c>
      <c r="G94" s="95" t="str">
        <f t="shared" si="25"/>
        <v>30女</v>
      </c>
      <c r="H94" s="95" t="str">
        <f t="shared" si="17"/>
        <v/>
      </c>
      <c r="I94" s="95" t="str">
        <f t="shared" si="18"/>
        <v>50</v>
      </c>
      <c r="J94" s="95" t="str">
        <f t="shared" si="19"/>
        <v>平</v>
      </c>
      <c r="K94" s="95" t="str">
        <f t="shared" si="20"/>
        <v>30女50平</v>
      </c>
    </row>
    <row r="95" spans="1:11">
      <c r="A95" s="96">
        <v>94</v>
      </c>
      <c r="B95" s="87" t="s">
        <v>43</v>
      </c>
      <c r="D95" s="87" t="s">
        <v>37</v>
      </c>
      <c r="E95" s="87" t="s">
        <v>32</v>
      </c>
      <c r="G95" s="95" t="str">
        <f>LEFT(B95,2)&amp;MID(B95,3,1)</f>
        <v>一般女</v>
      </c>
      <c r="H95" s="95" t="str">
        <f t="shared" si="17"/>
        <v/>
      </c>
      <c r="I95" s="95" t="str">
        <f t="shared" si="18"/>
        <v>50</v>
      </c>
      <c r="J95" s="95" t="str">
        <f t="shared" si="19"/>
        <v>平</v>
      </c>
      <c r="K95" s="95" t="str">
        <f t="shared" si="20"/>
        <v>一般女50平</v>
      </c>
    </row>
    <row r="96" spans="1:11">
      <c r="A96" s="96">
        <v>95</v>
      </c>
      <c r="B96" s="87" t="s">
        <v>34</v>
      </c>
      <c r="D96" s="87" t="s">
        <v>37</v>
      </c>
      <c r="E96" s="87" t="s">
        <v>32</v>
      </c>
      <c r="G96" s="95" t="str">
        <f>LEFT(B96,1)&amp;MID(B96,4,1)</f>
        <v>中男</v>
      </c>
      <c r="H96" s="95" t="str">
        <f>IF(C96&lt;&gt;"","("&amp;LEFT(C96,1)&amp;")","")</f>
        <v/>
      </c>
      <c r="I96" s="95" t="str">
        <f>IF(LEN(D96)&gt;3,LEFT(D96,3),LEFT(D96,2))</f>
        <v>50</v>
      </c>
      <c r="J96" s="95" t="str">
        <f>LEFT(E96,1)</f>
        <v>平</v>
      </c>
      <c r="K96" s="95" t="str">
        <f>G96&amp;H96&amp;I96&amp;J96</f>
        <v>中男50平</v>
      </c>
    </row>
    <row r="97" spans="1:11">
      <c r="A97" s="96">
        <v>96</v>
      </c>
      <c r="B97" s="87" t="s">
        <v>42</v>
      </c>
      <c r="D97" s="87" t="s">
        <v>37</v>
      </c>
      <c r="E97" s="87" t="s">
        <v>32</v>
      </c>
      <c r="G97" s="95" t="str">
        <f>LEFT(B97,2)&amp;MID(B97,6,1)</f>
        <v>60男</v>
      </c>
      <c r="H97" s="95" t="str">
        <f t="shared" si="17"/>
        <v/>
      </c>
      <c r="I97" s="95" t="str">
        <f t="shared" si="18"/>
        <v>50</v>
      </c>
      <c r="J97" s="95" t="str">
        <f t="shared" si="19"/>
        <v>平</v>
      </c>
      <c r="K97" s="95" t="str">
        <f t="shared" si="20"/>
        <v>60男50平</v>
      </c>
    </row>
    <row r="98" spans="1:11">
      <c r="A98" s="96">
        <v>97</v>
      </c>
      <c r="B98" s="87" t="s">
        <v>45</v>
      </c>
      <c r="D98" s="87" t="s">
        <v>37</v>
      </c>
      <c r="E98" s="87" t="s">
        <v>32</v>
      </c>
      <c r="G98" s="95" t="str">
        <f>LEFT(B98,2)&amp;MID(B98,6,1)</f>
        <v>50男</v>
      </c>
      <c r="H98" s="95" t="str">
        <f t="shared" si="17"/>
        <v/>
      </c>
      <c r="I98" s="95" t="str">
        <f t="shared" si="18"/>
        <v>50</v>
      </c>
      <c r="J98" s="95" t="str">
        <f t="shared" si="19"/>
        <v>平</v>
      </c>
      <c r="K98" s="95" t="str">
        <f t="shared" si="20"/>
        <v>50男50平</v>
      </c>
    </row>
    <row r="99" spans="1:11">
      <c r="A99" s="96">
        <v>98</v>
      </c>
      <c r="B99" s="87" t="s">
        <v>46</v>
      </c>
      <c r="D99" s="87" t="s">
        <v>37</v>
      </c>
      <c r="E99" s="87" t="s">
        <v>32</v>
      </c>
      <c r="G99" s="95" t="str">
        <f>LEFT(B99,2)&amp;MID(B99,6,1)</f>
        <v>40男</v>
      </c>
      <c r="H99" s="95" t="str">
        <f t="shared" si="17"/>
        <v/>
      </c>
      <c r="I99" s="95" t="str">
        <f t="shared" si="18"/>
        <v>50</v>
      </c>
      <c r="J99" s="95" t="str">
        <f t="shared" si="19"/>
        <v>平</v>
      </c>
      <c r="K99" s="95" t="str">
        <f t="shared" si="20"/>
        <v>40男50平</v>
      </c>
    </row>
    <row r="100" spans="1:11">
      <c r="A100" s="96">
        <v>99</v>
      </c>
      <c r="B100" s="87" t="s">
        <v>47</v>
      </c>
      <c r="D100" s="87" t="s">
        <v>37</v>
      </c>
      <c r="E100" s="87" t="s">
        <v>32</v>
      </c>
      <c r="G100" s="95" t="str">
        <f>LEFT(B100,2)&amp;MID(B100,6,1)</f>
        <v>30男</v>
      </c>
      <c r="H100" s="95" t="str">
        <f t="shared" si="17"/>
        <v/>
      </c>
      <c r="I100" s="95" t="str">
        <f t="shared" si="18"/>
        <v>50</v>
      </c>
      <c r="J100" s="95" t="str">
        <f t="shared" si="19"/>
        <v>平</v>
      </c>
      <c r="K100" s="95" t="str">
        <f t="shared" si="20"/>
        <v>30男50平</v>
      </c>
    </row>
    <row r="101" spans="1:11">
      <c r="A101" s="96">
        <v>100</v>
      </c>
      <c r="B101" s="87" t="s">
        <v>31</v>
      </c>
      <c r="D101" s="87" t="s">
        <v>37</v>
      </c>
      <c r="E101" s="87" t="s">
        <v>32</v>
      </c>
      <c r="G101" s="95" t="str">
        <f>LEFT(B101,2)&amp;MID(B101,3,1)</f>
        <v>一般男</v>
      </c>
      <c r="H101" s="95" t="str">
        <f t="shared" si="17"/>
        <v/>
      </c>
      <c r="I101" s="95" t="str">
        <f t="shared" si="18"/>
        <v>50</v>
      </c>
      <c r="J101" s="95" t="str">
        <f t="shared" si="19"/>
        <v>平</v>
      </c>
      <c r="K101" s="95" t="str">
        <f t="shared" si="20"/>
        <v>一般男50平</v>
      </c>
    </row>
    <row r="102" spans="1:11">
      <c r="A102" s="96">
        <v>101</v>
      </c>
      <c r="B102" s="87" t="s">
        <v>44</v>
      </c>
      <c r="D102" s="87" t="s">
        <v>11</v>
      </c>
      <c r="E102" s="87" t="s">
        <v>19</v>
      </c>
      <c r="G102" s="95" t="str">
        <f>LEFT(B102,1)&amp;MID(B102,4,1)</f>
        <v>中女</v>
      </c>
      <c r="H102" s="95" t="str">
        <f>IF(C102&lt;&gt;"","("&amp;LEFT(C102,1)&amp;")","")</f>
        <v/>
      </c>
      <c r="I102" s="95" t="str">
        <f>IF(LEN(D102)&gt;3,LEFT(D102,3),LEFT(D102,2))</f>
        <v>200</v>
      </c>
      <c r="J102" s="95" t="str">
        <f>LEFT(E102,1)</f>
        <v>リ</v>
      </c>
      <c r="K102" s="95" t="str">
        <f>G102&amp;H102&amp;I102&amp;J102</f>
        <v>中女200リ</v>
      </c>
    </row>
    <row r="103" spans="1:11">
      <c r="A103" s="96">
        <v>102</v>
      </c>
      <c r="B103" s="87" t="s">
        <v>130</v>
      </c>
      <c r="D103" s="87" t="s">
        <v>11</v>
      </c>
      <c r="E103" s="87" t="s">
        <v>19</v>
      </c>
      <c r="G103" s="95" t="str">
        <f>LEFT(B103,3)&amp;MID(B103,7,1)</f>
        <v>220女</v>
      </c>
      <c r="H103" s="95" t="str">
        <f t="shared" si="17"/>
        <v/>
      </c>
      <c r="I103" s="95" t="str">
        <f t="shared" si="18"/>
        <v>200</v>
      </c>
      <c r="J103" s="95" t="str">
        <f t="shared" si="19"/>
        <v>リ</v>
      </c>
      <c r="K103" s="95" t="str">
        <f t="shared" si="20"/>
        <v>220女200リ</v>
      </c>
    </row>
    <row r="104" spans="1:11">
      <c r="A104" s="96">
        <v>103</v>
      </c>
      <c r="B104" s="87" t="s">
        <v>53</v>
      </c>
      <c r="D104" s="87" t="s">
        <v>11</v>
      </c>
      <c r="E104" s="87" t="s">
        <v>19</v>
      </c>
      <c r="G104" s="95" t="str">
        <f t="shared" ref="G104:G105" si="26">LEFT(B104,3)&amp;MID(B104,7,1)</f>
        <v>160女</v>
      </c>
      <c r="H104" s="95" t="str">
        <f t="shared" si="17"/>
        <v/>
      </c>
      <c r="I104" s="95" t="str">
        <f t="shared" si="18"/>
        <v>200</v>
      </c>
      <c r="J104" s="95" t="str">
        <f t="shared" si="19"/>
        <v>リ</v>
      </c>
      <c r="K104" s="95" t="str">
        <f t="shared" si="20"/>
        <v>160女200リ</v>
      </c>
    </row>
    <row r="105" spans="1:11">
      <c r="A105" s="96">
        <v>104</v>
      </c>
      <c r="B105" s="87" t="s">
        <v>55</v>
      </c>
      <c r="D105" s="87" t="s">
        <v>11</v>
      </c>
      <c r="E105" s="87" t="s">
        <v>19</v>
      </c>
      <c r="G105" s="95" t="str">
        <f t="shared" si="26"/>
        <v>120女</v>
      </c>
      <c r="H105" s="95" t="str">
        <f t="shared" si="17"/>
        <v/>
      </c>
      <c r="I105" s="95" t="str">
        <f t="shared" si="18"/>
        <v>200</v>
      </c>
      <c r="J105" s="95" t="str">
        <f t="shared" si="19"/>
        <v>リ</v>
      </c>
      <c r="K105" s="95" t="str">
        <f t="shared" si="20"/>
        <v>120女200リ</v>
      </c>
    </row>
    <row r="106" spans="1:11">
      <c r="A106" s="96">
        <v>105</v>
      </c>
      <c r="B106" s="87" t="s">
        <v>43</v>
      </c>
      <c r="D106" s="87" t="s">
        <v>11</v>
      </c>
      <c r="E106" s="87" t="s">
        <v>19</v>
      </c>
      <c r="G106" s="95" t="str">
        <f>LEFT(B106,2)&amp;MID(B106,3,1)</f>
        <v>一般女</v>
      </c>
      <c r="H106" s="95" t="str">
        <f t="shared" si="17"/>
        <v/>
      </c>
      <c r="I106" s="95" t="str">
        <f t="shared" si="18"/>
        <v>200</v>
      </c>
      <c r="J106" s="95" t="str">
        <f t="shared" si="19"/>
        <v>リ</v>
      </c>
      <c r="K106" s="95" t="str">
        <f t="shared" si="20"/>
        <v>一般女200リ</v>
      </c>
    </row>
    <row r="107" spans="1:11">
      <c r="A107" s="96">
        <v>106</v>
      </c>
      <c r="B107" s="87" t="s">
        <v>34</v>
      </c>
      <c r="D107" s="87" t="s">
        <v>11</v>
      </c>
      <c r="E107" s="87" t="s">
        <v>19</v>
      </c>
      <c r="G107" s="95" t="str">
        <f>LEFT(B107,1)&amp;MID(B107,4,1)</f>
        <v>中男</v>
      </c>
      <c r="H107" s="95" t="str">
        <f>IF(C107&lt;&gt;"","("&amp;LEFT(C107,1)&amp;")","")</f>
        <v/>
      </c>
      <c r="I107" s="95" t="str">
        <f>IF(LEN(D107)&gt;3,LEFT(D107,3),LEFT(D107,2))</f>
        <v>200</v>
      </c>
      <c r="J107" s="95" t="str">
        <f>LEFT(E107,1)</f>
        <v>リ</v>
      </c>
      <c r="K107" s="95" t="str">
        <f>G107&amp;H107&amp;I107&amp;J107</f>
        <v>中男200リ</v>
      </c>
    </row>
    <row r="108" spans="1:11">
      <c r="A108" s="96">
        <v>107</v>
      </c>
      <c r="B108" s="87" t="s">
        <v>133</v>
      </c>
      <c r="D108" s="87" t="s">
        <v>11</v>
      </c>
      <c r="E108" s="87" t="s">
        <v>19</v>
      </c>
      <c r="G108" s="95" t="str">
        <f>LEFT(B108,3)&amp;MID(B108,7,1)</f>
        <v>220男</v>
      </c>
      <c r="H108" s="95" t="str">
        <f t="shared" si="17"/>
        <v/>
      </c>
      <c r="I108" s="95" t="str">
        <f t="shared" si="18"/>
        <v>200</v>
      </c>
      <c r="J108" s="95" t="str">
        <f t="shared" si="19"/>
        <v>リ</v>
      </c>
      <c r="K108" s="95" t="str">
        <f t="shared" si="20"/>
        <v>220男200リ</v>
      </c>
    </row>
    <row r="109" spans="1:11">
      <c r="A109" s="96">
        <v>108</v>
      </c>
      <c r="B109" s="87" t="s">
        <v>56</v>
      </c>
      <c r="D109" s="87" t="s">
        <v>11</v>
      </c>
      <c r="E109" s="87" t="s">
        <v>19</v>
      </c>
      <c r="G109" s="95" t="str">
        <f t="shared" ref="G109:G110" si="27">LEFT(B109,3)&amp;MID(B109,7,1)</f>
        <v>160男</v>
      </c>
      <c r="H109" s="95" t="str">
        <f t="shared" si="17"/>
        <v/>
      </c>
      <c r="I109" s="95" t="str">
        <f t="shared" si="18"/>
        <v>200</v>
      </c>
      <c r="J109" s="95" t="str">
        <f t="shared" si="19"/>
        <v>リ</v>
      </c>
      <c r="K109" s="95" t="str">
        <f t="shared" si="20"/>
        <v>160男200リ</v>
      </c>
    </row>
    <row r="110" spans="1:11">
      <c r="A110" s="96">
        <v>109</v>
      </c>
      <c r="B110" s="87" t="s">
        <v>57</v>
      </c>
      <c r="D110" s="87" t="s">
        <v>11</v>
      </c>
      <c r="E110" s="87" t="s">
        <v>19</v>
      </c>
      <c r="G110" s="95" t="str">
        <f t="shared" si="27"/>
        <v>120男</v>
      </c>
      <c r="H110" s="95" t="str">
        <f t="shared" si="17"/>
        <v/>
      </c>
      <c r="I110" s="95" t="str">
        <f t="shared" si="18"/>
        <v>200</v>
      </c>
      <c r="J110" s="95" t="str">
        <f t="shared" si="19"/>
        <v>リ</v>
      </c>
      <c r="K110" s="95" t="str">
        <f t="shared" si="20"/>
        <v>120男200リ</v>
      </c>
    </row>
    <row r="111" spans="1:11">
      <c r="A111" s="96">
        <v>110</v>
      </c>
      <c r="B111" s="87" t="s">
        <v>31</v>
      </c>
      <c r="D111" s="87" t="s">
        <v>11</v>
      </c>
      <c r="E111" s="87" t="s">
        <v>19</v>
      </c>
      <c r="G111" s="95" t="str">
        <f>LEFT(B111,2)&amp;MID(B111,3,1)</f>
        <v>一般男</v>
      </c>
      <c r="H111" s="95" t="str">
        <f t="shared" si="17"/>
        <v/>
      </c>
      <c r="I111" s="95" t="str">
        <f t="shared" si="18"/>
        <v>200</v>
      </c>
      <c r="J111" s="95" t="str">
        <f t="shared" si="19"/>
        <v>リ</v>
      </c>
      <c r="K111" s="95" t="str">
        <f t="shared" si="20"/>
        <v>一般男200リ</v>
      </c>
    </row>
  </sheetData>
  <autoFilter ref="A1:K88" xr:uid="{00000000-0009-0000-0000-000002000000}"/>
  <phoneticPr fontId="1"/>
  <conditionalFormatting sqref="A1:A111">
    <cfRule type="duplicateValues" dxfId="1" priority="6" stopIfTrue="1"/>
  </conditionalFormatting>
  <conditionalFormatting sqref="G1:H1">
    <cfRule type="duplicateValues" dxfId="0" priority="1" stopIfTrue="1"/>
  </conditionalFormatting>
  <pageMargins left="0.7" right="0.7" top="0.75" bottom="0.75" header="0.3" footer="0.3"/>
  <pageSetup paperSize="9" scale="4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67118-AB64-4AD2-9FB2-299879582E66}">
  <sheetPr>
    <tabColor rgb="FFFFC000"/>
  </sheetPr>
  <dimension ref="A1:P42"/>
  <sheetViews>
    <sheetView workbookViewId="0">
      <selection activeCell="A39" sqref="A39"/>
    </sheetView>
  </sheetViews>
  <sheetFormatPr defaultRowHeight="13.5"/>
  <cols>
    <col min="1" max="1" width="11.625" style="80" customWidth="1"/>
    <col min="2" max="4" width="7.625" style="80" customWidth="1"/>
    <col min="5" max="5" width="10.625" style="80" customWidth="1"/>
    <col min="6" max="10" width="4.625" style="80" customWidth="1"/>
    <col min="11" max="13" width="6.625" style="80" customWidth="1"/>
    <col min="14" max="16384" width="9" style="80"/>
  </cols>
  <sheetData>
    <row r="1" spans="1:16" ht="27" customHeight="1">
      <c r="A1" s="106"/>
    </row>
    <row r="2" spans="1:16" ht="9.9499999999999993" customHeight="1" thickBot="1"/>
    <row r="3" spans="1:16" ht="17.100000000000001" customHeight="1" thickBot="1">
      <c r="A3" s="107" t="s">
        <v>177</v>
      </c>
      <c r="B3" s="240" t="s">
        <v>178</v>
      </c>
      <c r="C3" s="241"/>
      <c r="D3" s="241"/>
      <c r="E3" s="241"/>
      <c r="F3" s="241"/>
      <c r="G3" s="241"/>
      <c r="H3" s="241"/>
      <c r="I3" s="241"/>
      <c r="J3" s="241"/>
      <c r="K3" s="242"/>
      <c r="L3" s="282" t="s">
        <v>118</v>
      </c>
      <c r="M3" s="283"/>
      <c r="P3" s="108"/>
    </row>
    <row r="4" spans="1:16" ht="17.100000000000001" customHeight="1">
      <c r="A4" s="260"/>
      <c r="B4" s="243"/>
      <c r="C4" s="241"/>
      <c r="D4" s="241"/>
      <c r="E4" s="241"/>
      <c r="F4" s="241"/>
      <c r="G4" s="241"/>
      <c r="H4" s="241"/>
      <c r="I4" s="241"/>
      <c r="J4" s="241"/>
      <c r="K4" s="242"/>
      <c r="L4" s="263"/>
      <c r="M4" s="264"/>
      <c r="P4" s="108"/>
    </row>
    <row r="5" spans="1:16" ht="17.100000000000001" customHeight="1">
      <c r="A5" s="261"/>
      <c r="B5" s="243"/>
      <c r="C5" s="241"/>
      <c r="D5" s="241"/>
      <c r="E5" s="241"/>
      <c r="F5" s="241"/>
      <c r="G5" s="241"/>
      <c r="H5" s="241"/>
      <c r="I5" s="241"/>
      <c r="J5" s="241"/>
      <c r="K5" s="242"/>
      <c r="L5" s="265"/>
      <c r="M5" s="266"/>
      <c r="P5" s="108"/>
    </row>
    <row r="6" spans="1:16" ht="17.100000000000001" customHeight="1" thickBot="1">
      <c r="A6" s="262"/>
      <c r="B6" s="244"/>
      <c r="C6" s="245"/>
      <c r="D6" s="245"/>
      <c r="E6" s="245"/>
      <c r="F6" s="245"/>
      <c r="G6" s="245"/>
      <c r="H6" s="245"/>
      <c r="I6" s="245"/>
      <c r="J6" s="245"/>
      <c r="K6" s="246"/>
      <c r="L6" s="267"/>
      <c r="M6" s="268"/>
      <c r="P6" s="108"/>
    </row>
    <row r="7" spans="1:16" ht="24.95" customHeight="1">
      <c r="A7" s="109" t="s">
        <v>18</v>
      </c>
      <c r="B7" s="269"/>
      <c r="C7" s="270"/>
      <c r="D7" s="270"/>
      <c r="E7" s="270"/>
      <c r="F7" s="270"/>
      <c r="G7" s="270"/>
      <c r="H7" s="270"/>
      <c r="I7" s="270"/>
      <c r="J7" s="271"/>
      <c r="K7" s="110" t="s">
        <v>21</v>
      </c>
      <c r="L7" s="276"/>
      <c r="M7" s="111"/>
    </row>
    <row r="8" spans="1:16" ht="27" customHeight="1">
      <c r="A8" s="112"/>
      <c r="B8" s="272"/>
      <c r="C8" s="273"/>
      <c r="D8" s="273"/>
      <c r="E8" s="273"/>
      <c r="F8" s="273"/>
      <c r="G8" s="273"/>
      <c r="H8" s="273"/>
      <c r="I8" s="273"/>
      <c r="J8" s="274"/>
      <c r="K8" s="113" t="s">
        <v>22</v>
      </c>
      <c r="L8" s="247"/>
      <c r="M8" s="114" t="s">
        <v>7</v>
      </c>
    </row>
    <row r="9" spans="1:16" ht="27" customHeight="1">
      <c r="A9" s="115" t="s">
        <v>149</v>
      </c>
      <c r="B9" s="247"/>
      <c r="C9" s="248"/>
      <c r="D9" s="248"/>
      <c r="E9" s="248"/>
      <c r="F9" s="248"/>
      <c r="G9" s="248"/>
      <c r="H9" s="248"/>
      <c r="I9" s="248"/>
      <c r="J9" s="275"/>
      <c r="K9" s="116" t="s">
        <v>150</v>
      </c>
      <c r="L9" s="117" t="s">
        <v>151</v>
      </c>
      <c r="M9" s="118" t="s">
        <v>17</v>
      </c>
    </row>
    <row r="10" spans="1:16" ht="18" customHeight="1">
      <c r="A10" s="112"/>
      <c r="B10" s="277" t="s">
        <v>76</v>
      </c>
      <c r="C10" s="278"/>
      <c r="D10" s="278"/>
      <c r="E10" s="119"/>
      <c r="F10" s="119"/>
      <c r="G10" s="119"/>
      <c r="H10" s="119"/>
      <c r="I10" s="119"/>
      <c r="J10" s="119"/>
      <c r="K10" s="120" t="s">
        <v>152</v>
      </c>
      <c r="L10" s="121"/>
      <c r="M10" s="122"/>
    </row>
    <row r="11" spans="1:16" ht="18" customHeight="1">
      <c r="A11" s="123" t="s">
        <v>75</v>
      </c>
      <c r="B11" s="247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9"/>
    </row>
    <row r="12" spans="1:16" ht="24.95" customHeight="1" thickBot="1">
      <c r="A12" s="124" t="s">
        <v>112</v>
      </c>
      <c r="B12" s="250"/>
      <c r="C12" s="251"/>
      <c r="D12" s="252"/>
      <c r="E12" s="125" t="s">
        <v>153</v>
      </c>
      <c r="F12" s="279" t="s">
        <v>154</v>
      </c>
      <c r="G12" s="280"/>
      <c r="H12" s="280"/>
      <c r="I12" s="280"/>
      <c r="J12" s="280"/>
      <c r="K12" s="280"/>
      <c r="L12" s="280"/>
      <c r="M12" s="281"/>
    </row>
    <row r="13" spans="1:16" ht="18" customHeight="1" thickTop="1">
      <c r="A13" s="228" t="s">
        <v>179</v>
      </c>
      <c r="B13" s="229"/>
      <c r="C13" s="230"/>
      <c r="D13" s="230"/>
      <c r="E13" s="231"/>
      <c r="F13" s="126" t="s">
        <v>155</v>
      </c>
      <c r="G13" s="277" t="s">
        <v>76</v>
      </c>
      <c r="H13" s="278"/>
      <c r="I13" s="278"/>
      <c r="J13" s="278"/>
      <c r="K13" s="278"/>
      <c r="L13" s="127"/>
      <c r="M13" s="128"/>
    </row>
    <row r="14" spans="1:16" ht="18" customHeight="1">
      <c r="A14" s="236" t="s">
        <v>171</v>
      </c>
      <c r="B14" s="237"/>
      <c r="C14" s="232"/>
      <c r="D14" s="232"/>
      <c r="E14" s="233"/>
      <c r="F14" s="130" t="s">
        <v>156</v>
      </c>
      <c r="G14" s="258"/>
      <c r="H14" s="232"/>
      <c r="I14" s="232"/>
      <c r="J14" s="232"/>
      <c r="K14" s="232"/>
      <c r="L14" s="232"/>
      <c r="M14" s="259"/>
    </row>
    <row r="15" spans="1:16" ht="18" customHeight="1" thickBot="1">
      <c r="A15" s="238" t="s">
        <v>172</v>
      </c>
      <c r="B15" s="239"/>
      <c r="C15" s="234"/>
      <c r="D15" s="234"/>
      <c r="E15" s="235"/>
      <c r="F15" s="131" t="s">
        <v>157</v>
      </c>
      <c r="G15" s="132" t="s">
        <v>158</v>
      </c>
      <c r="H15" s="133"/>
      <c r="I15" s="248"/>
      <c r="J15" s="248"/>
      <c r="K15" s="248"/>
      <c r="L15" s="248"/>
      <c r="M15" s="249"/>
    </row>
    <row r="16" spans="1:16" ht="18.95" customHeight="1" thickTop="1">
      <c r="A16" s="123" t="s">
        <v>194</v>
      </c>
      <c r="B16" s="119" t="s">
        <v>173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34"/>
    </row>
    <row r="17" spans="1:13" ht="18.95" customHeight="1">
      <c r="A17" s="135" t="s">
        <v>159</v>
      </c>
      <c r="B17" s="119" t="s">
        <v>160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34"/>
    </row>
    <row r="18" spans="1:13" ht="18.95" customHeight="1">
      <c r="A18" s="136" t="s">
        <v>161</v>
      </c>
      <c r="B18" s="137" t="s">
        <v>162</v>
      </c>
      <c r="C18" s="127" t="s">
        <v>192</v>
      </c>
      <c r="D18" s="127"/>
      <c r="E18" s="127"/>
      <c r="F18" s="127"/>
      <c r="G18" s="127"/>
      <c r="H18" s="127"/>
      <c r="I18" s="127"/>
      <c r="J18" s="127"/>
      <c r="K18" s="138" t="s">
        <v>163</v>
      </c>
      <c r="L18" s="121"/>
      <c r="M18" s="122"/>
    </row>
    <row r="19" spans="1:13" ht="18.95" customHeight="1">
      <c r="A19" s="139" t="s">
        <v>164</v>
      </c>
      <c r="B19" s="137" t="s">
        <v>165</v>
      </c>
      <c r="C19" s="119" t="s">
        <v>193</v>
      </c>
      <c r="D19" s="119"/>
      <c r="E19" s="119"/>
      <c r="F19" s="119"/>
      <c r="G19" s="119"/>
      <c r="H19" s="119"/>
      <c r="I19" s="119"/>
      <c r="J19" s="119"/>
      <c r="K19" s="140"/>
      <c r="L19" s="119"/>
      <c r="M19" s="134"/>
    </row>
    <row r="20" spans="1:13" ht="18.95" customHeight="1" thickBot="1">
      <c r="A20" s="141" t="s">
        <v>166</v>
      </c>
      <c r="B20" s="142" t="s">
        <v>167</v>
      </c>
      <c r="C20" s="143" t="s">
        <v>168</v>
      </c>
      <c r="D20" s="143"/>
      <c r="E20" s="143"/>
      <c r="F20" s="143"/>
      <c r="G20" s="143"/>
      <c r="H20" s="143"/>
      <c r="I20" s="143"/>
      <c r="J20" s="143"/>
      <c r="K20" s="144"/>
      <c r="L20" s="145" t="s">
        <v>169</v>
      </c>
      <c r="M20" s="146" t="s">
        <v>170</v>
      </c>
    </row>
    <row r="21" spans="1:13" ht="18.95" customHeight="1">
      <c r="A21" s="147"/>
      <c r="B21" s="129"/>
      <c r="C21" s="119"/>
      <c r="D21" s="119"/>
      <c r="E21" s="119"/>
      <c r="F21" s="119"/>
      <c r="G21" s="119"/>
      <c r="H21" s="119"/>
      <c r="I21" s="119"/>
      <c r="J21" s="119"/>
      <c r="K21" s="119"/>
      <c r="L21" s="148"/>
      <c r="M21" s="149"/>
    </row>
    <row r="23" spans="1:13" ht="27" customHeight="1">
      <c r="A23" s="106"/>
    </row>
    <row r="24" spans="1:13" ht="9.9499999999999993" customHeight="1" thickBot="1"/>
    <row r="25" spans="1:13" ht="17.100000000000001" customHeight="1" thickBot="1">
      <c r="A25" s="107" t="s">
        <v>177</v>
      </c>
      <c r="B25" s="240" t="s">
        <v>178</v>
      </c>
      <c r="C25" s="241"/>
      <c r="D25" s="241"/>
      <c r="E25" s="241"/>
      <c r="F25" s="241"/>
      <c r="G25" s="241"/>
      <c r="H25" s="241"/>
      <c r="I25" s="241"/>
      <c r="J25" s="241"/>
      <c r="K25" s="242"/>
      <c r="L25" s="282" t="s">
        <v>118</v>
      </c>
      <c r="M25" s="283"/>
    </row>
    <row r="26" spans="1:13" ht="17.100000000000001" customHeight="1">
      <c r="A26" s="260"/>
      <c r="B26" s="243"/>
      <c r="C26" s="241"/>
      <c r="D26" s="241"/>
      <c r="E26" s="241"/>
      <c r="F26" s="241"/>
      <c r="G26" s="241"/>
      <c r="H26" s="241"/>
      <c r="I26" s="241"/>
      <c r="J26" s="241"/>
      <c r="K26" s="242"/>
      <c r="L26" s="263"/>
      <c r="M26" s="264"/>
    </row>
    <row r="27" spans="1:13" ht="17.100000000000001" customHeight="1">
      <c r="A27" s="261"/>
      <c r="B27" s="243"/>
      <c r="C27" s="241"/>
      <c r="D27" s="241"/>
      <c r="E27" s="241"/>
      <c r="F27" s="241"/>
      <c r="G27" s="241"/>
      <c r="H27" s="241"/>
      <c r="I27" s="241"/>
      <c r="J27" s="241"/>
      <c r="K27" s="242"/>
      <c r="L27" s="265"/>
      <c r="M27" s="266"/>
    </row>
    <row r="28" spans="1:13" ht="17.100000000000001" customHeight="1" thickBot="1">
      <c r="A28" s="262"/>
      <c r="B28" s="244"/>
      <c r="C28" s="245"/>
      <c r="D28" s="245"/>
      <c r="E28" s="245"/>
      <c r="F28" s="245"/>
      <c r="G28" s="245"/>
      <c r="H28" s="245"/>
      <c r="I28" s="245"/>
      <c r="J28" s="245"/>
      <c r="K28" s="246"/>
      <c r="L28" s="267"/>
      <c r="M28" s="268"/>
    </row>
    <row r="29" spans="1:13" ht="24.95" customHeight="1">
      <c r="A29" s="109" t="s">
        <v>18</v>
      </c>
      <c r="B29" s="269"/>
      <c r="C29" s="270"/>
      <c r="D29" s="270"/>
      <c r="E29" s="270"/>
      <c r="F29" s="270"/>
      <c r="G29" s="270"/>
      <c r="H29" s="270"/>
      <c r="I29" s="270"/>
      <c r="J29" s="271"/>
      <c r="K29" s="110" t="s">
        <v>21</v>
      </c>
      <c r="L29" s="276"/>
      <c r="M29" s="111"/>
    </row>
    <row r="30" spans="1:13" ht="27" customHeight="1">
      <c r="A30" s="112"/>
      <c r="B30" s="272"/>
      <c r="C30" s="273"/>
      <c r="D30" s="273"/>
      <c r="E30" s="273"/>
      <c r="F30" s="273"/>
      <c r="G30" s="273"/>
      <c r="H30" s="273"/>
      <c r="I30" s="273"/>
      <c r="J30" s="274"/>
      <c r="K30" s="113" t="s">
        <v>22</v>
      </c>
      <c r="L30" s="247"/>
      <c r="M30" s="114" t="s">
        <v>7</v>
      </c>
    </row>
    <row r="31" spans="1:13" ht="27" customHeight="1">
      <c r="A31" s="115" t="s">
        <v>149</v>
      </c>
      <c r="B31" s="247"/>
      <c r="C31" s="248"/>
      <c r="D31" s="248"/>
      <c r="E31" s="248"/>
      <c r="F31" s="248"/>
      <c r="G31" s="248"/>
      <c r="H31" s="248"/>
      <c r="I31" s="248"/>
      <c r="J31" s="275"/>
      <c r="K31" s="116" t="s">
        <v>150</v>
      </c>
      <c r="L31" s="117" t="s">
        <v>151</v>
      </c>
      <c r="M31" s="118" t="s">
        <v>17</v>
      </c>
    </row>
    <row r="32" spans="1:13" ht="18" customHeight="1">
      <c r="A32" s="112"/>
      <c r="B32" s="277" t="s">
        <v>76</v>
      </c>
      <c r="C32" s="278"/>
      <c r="D32" s="278"/>
      <c r="E32" s="278"/>
      <c r="F32" s="119"/>
      <c r="G32" s="119"/>
      <c r="H32" s="119"/>
      <c r="I32" s="119"/>
      <c r="J32" s="119"/>
      <c r="K32" s="120" t="s">
        <v>152</v>
      </c>
      <c r="L32" s="121"/>
      <c r="M32" s="122"/>
    </row>
    <row r="33" spans="1:13" ht="18" customHeight="1">
      <c r="A33" s="123" t="s">
        <v>75</v>
      </c>
      <c r="B33" s="247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9"/>
    </row>
    <row r="34" spans="1:13" ht="24.95" customHeight="1" thickBot="1">
      <c r="A34" s="124" t="s">
        <v>112</v>
      </c>
      <c r="B34" s="250"/>
      <c r="C34" s="251"/>
      <c r="D34" s="252"/>
      <c r="E34" s="125" t="s">
        <v>153</v>
      </c>
      <c r="F34" s="253" t="s">
        <v>154</v>
      </c>
      <c r="G34" s="254"/>
      <c r="H34" s="254"/>
      <c r="I34" s="254"/>
      <c r="J34" s="254"/>
      <c r="K34" s="254"/>
      <c r="L34" s="254"/>
      <c r="M34" s="255"/>
    </row>
    <row r="35" spans="1:13" ht="18" customHeight="1" thickTop="1">
      <c r="A35" s="228" t="s">
        <v>179</v>
      </c>
      <c r="B35" s="229"/>
      <c r="C35" s="230"/>
      <c r="D35" s="230"/>
      <c r="E35" s="231"/>
      <c r="F35" s="130" t="s">
        <v>155</v>
      </c>
      <c r="G35" s="256" t="s">
        <v>76</v>
      </c>
      <c r="H35" s="257"/>
      <c r="I35" s="257"/>
      <c r="J35" s="257"/>
      <c r="K35" s="257"/>
      <c r="L35" s="119"/>
      <c r="M35" s="134"/>
    </row>
    <row r="36" spans="1:13" ht="18" customHeight="1">
      <c r="A36" s="236" t="s">
        <v>171</v>
      </c>
      <c r="B36" s="237"/>
      <c r="C36" s="232"/>
      <c r="D36" s="232"/>
      <c r="E36" s="233"/>
      <c r="F36" s="130" t="s">
        <v>156</v>
      </c>
      <c r="G36" s="258"/>
      <c r="H36" s="232"/>
      <c r="I36" s="232"/>
      <c r="J36" s="232"/>
      <c r="K36" s="232"/>
      <c r="L36" s="232"/>
      <c r="M36" s="259"/>
    </row>
    <row r="37" spans="1:13" ht="18" customHeight="1" thickBot="1">
      <c r="A37" s="238" t="s">
        <v>172</v>
      </c>
      <c r="B37" s="239"/>
      <c r="C37" s="234"/>
      <c r="D37" s="234"/>
      <c r="E37" s="235"/>
      <c r="F37" s="131" t="s">
        <v>157</v>
      </c>
      <c r="G37" s="132" t="s">
        <v>158</v>
      </c>
      <c r="H37" s="133"/>
      <c r="I37" s="248"/>
      <c r="J37" s="248"/>
      <c r="K37" s="248"/>
      <c r="L37" s="248"/>
      <c r="M37" s="249"/>
    </row>
    <row r="38" spans="1:13" ht="18.95" customHeight="1" thickTop="1">
      <c r="A38" s="123" t="s">
        <v>194</v>
      </c>
      <c r="B38" s="119" t="s">
        <v>173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34"/>
    </row>
    <row r="39" spans="1:13" ht="18.95" customHeight="1">
      <c r="A39" s="135" t="s">
        <v>159</v>
      </c>
      <c r="B39" s="119" t="s">
        <v>160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34"/>
    </row>
    <row r="40" spans="1:13" ht="18.95" customHeight="1">
      <c r="A40" s="136" t="s">
        <v>161</v>
      </c>
      <c r="B40" s="137" t="s">
        <v>162</v>
      </c>
      <c r="C40" s="127" t="s">
        <v>192</v>
      </c>
      <c r="D40" s="127"/>
      <c r="E40" s="127"/>
      <c r="F40" s="127"/>
      <c r="G40" s="127"/>
      <c r="H40" s="127"/>
      <c r="I40" s="127"/>
      <c r="J40" s="127"/>
      <c r="K40" s="138" t="s">
        <v>163</v>
      </c>
      <c r="L40" s="121"/>
      <c r="M40" s="122"/>
    </row>
    <row r="41" spans="1:13" ht="18.95" customHeight="1">
      <c r="A41" s="139" t="s">
        <v>164</v>
      </c>
      <c r="B41" s="137" t="s">
        <v>165</v>
      </c>
      <c r="C41" s="119" t="s">
        <v>193</v>
      </c>
      <c r="D41" s="119"/>
      <c r="E41" s="119"/>
      <c r="F41" s="119"/>
      <c r="G41" s="119"/>
      <c r="H41" s="119"/>
      <c r="I41" s="119"/>
      <c r="J41" s="119"/>
      <c r="K41" s="140"/>
      <c r="L41" s="119"/>
      <c r="M41" s="134"/>
    </row>
    <row r="42" spans="1:13" ht="18.95" customHeight="1" thickBot="1">
      <c r="A42" s="141" t="s">
        <v>166</v>
      </c>
      <c r="B42" s="142" t="s">
        <v>167</v>
      </c>
      <c r="C42" s="143" t="s">
        <v>168</v>
      </c>
      <c r="D42" s="143"/>
      <c r="E42" s="143"/>
      <c r="F42" s="143"/>
      <c r="G42" s="143"/>
      <c r="H42" s="143"/>
      <c r="I42" s="143"/>
      <c r="J42" s="143"/>
      <c r="K42" s="144"/>
      <c r="L42" s="145" t="s">
        <v>169</v>
      </c>
      <c r="M42" s="146" t="s">
        <v>170</v>
      </c>
    </row>
  </sheetData>
  <mergeCells count="36">
    <mergeCell ref="L3:M3"/>
    <mergeCell ref="L25:M25"/>
    <mergeCell ref="A4:A6"/>
    <mergeCell ref="L4:M6"/>
    <mergeCell ref="B8:J9"/>
    <mergeCell ref="B7:J7"/>
    <mergeCell ref="L7:L8"/>
    <mergeCell ref="B10:D10"/>
    <mergeCell ref="B12:D12"/>
    <mergeCell ref="B29:J29"/>
    <mergeCell ref="B30:J31"/>
    <mergeCell ref="L29:L30"/>
    <mergeCell ref="B32:E32"/>
    <mergeCell ref="F12:M12"/>
    <mergeCell ref="G13:K13"/>
    <mergeCell ref="G14:M14"/>
    <mergeCell ref="I15:M15"/>
    <mergeCell ref="A13:B13"/>
    <mergeCell ref="A14:B14"/>
    <mergeCell ref="A15:B15"/>
    <mergeCell ref="A35:B35"/>
    <mergeCell ref="C35:E37"/>
    <mergeCell ref="A36:B36"/>
    <mergeCell ref="A37:B37"/>
    <mergeCell ref="B3:K6"/>
    <mergeCell ref="B25:K28"/>
    <mergeCell ref="B33:M33"/>
    <mergeCell ref="B11:M11"/>
    <mergeCell ref="B34:D34"/>
    <mergeCell ref="F34:M34"/>
    <mergeCell ref="G35:K35"/>
    <mergeCell ref="G36:M36"/>
    <mergeCell ref="I37:M37"/>
    <mergeCell ref="C13:E15"/>
    <mergeCell ref="A26:A28"/>
    <mergeCell ref="L26:M28"/>
  </mergeCells>
  <phoneticPr fontI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11 水泳</vt:lpstr>
      <vt:lpstr>11 水泳春競技順</vt:lpstr>
      <vt:lpstr>11水泳 申込票（一覧）</vt:lpstr>
      <vt:lpstr>11水泳プログラム順「呼び出し用」</vt:lpstr>
      <vt:lpstr>11 水泳 個人票</vt:lpstr>
      <vt:lpstr>'11 水泳春競技順'!_1_2015春泳競技順</vt:lpstr>
      <vt:lpstr>'11 水泳'!Print_Area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TAIKYO1501</dc:creator>
  <cp:lastModifiedBy>TAIKYO2001</cp:lastModifiedBy>
  <cp:lastPrinted>2025-02-05T07:34:51Z</cp:lastPrinted>
  <dcterms:created xsi:type="dcterms:W3CDTF">2019-05-18T02:27:58Z</dcterms:created>
  <dcterms:modified xsi:type="dcterms:W3CDTF">2025-02-19T00:54:49Z</dcterms:modified>
</cp:coreProperties>
</file>